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1" yWindow="-11" windowWidth="6931" windowHeight="5610"/>
  </bookViews>
  <sheets>
    <sheet name="notes" sheetId="2" r:id="rId1"/>
    <sheet name="alpha plot" sheetId="1" r:id="rId2"/>
    <sheet name="calculations" sheetId="5" r:id="rId3"/>
  </sheets>
  <calcPr calcId="145621"/>
</workbook>
</file>

<file path=xl/calcChain.xml><?xml version="1.0" encoding="utf-8"?>
<calcChain xmlns="http://schemas.openxmlformats.org/spreadsheetml/2006/main">
  <c r="B2" i="2" l="1"/>
  <c r="C4" i="5"/>
  <c r="B4" i="5" s="1"/>
  <c r="D4" i="5" s="1"/>
  <c r="I4" i="5" s="1"/>
  <c r="C5" i="5"/>
  <c r="K7" i="1"/>
  <c r="D3" i="5"/>
  <c r="I3" i="5" s="1"/>
  <c r="K6" i="1"/>
  <c r="K5" i="1"/>
  <c r="K4" i="1"/>
  <c r="H3" i="5"/>
  <c r="B5" i="5" l="1"/>
  <c r="C6" i="5"/>
  <c r="E3" i="5"/>
  <c r="F4" i="5"/>
  <c r="G4" i="5"/>
  <c r="H4" i="5"/>
  <c r="G3" i="5"/>
  <c r="E4" i="5"/>
  <c r="F3" i="5"/>
  <c r="B6" i="5" l="1"/>
  <c r="C7" i="5"/>
  <c r="D5" i="5"/>
  <c r="I5" i="5" l="1"/>
  <c r="F5" i="5"/>
  <c r="G5" i="5"/>
  <c r="E5" i="5"/>
  <c r="H5" i="5"/>
  <c r="C8" i="5"/>
  <c r="B7" i="5"/>
  <c r="D6" i="5"/>
  <c r="I6" i="5" s="1"/>
  <c r="G6" i="5"/>
  <c r="H6" i="5" l="1"/>
  <c r="E6" i="5"/>
  <c r="D7" i="5"/>
  <c r="I7" i="5" s="1"/>
  <c r="F6" i="5"/>
  <c r="B8" i="5"/>
  <c r="C9" i="5"/>
  <c r="E7" i="5" l="1"/>
  <c r="G7" i="5"/>
  <c r="F7" i="5"/>
  <c r="C10" i="5"/>
  <c r="B9" i="5"/>
  <c r="H7" i="5"/>
  <c r="D8" i="5"/>
  <c r="I8" i="5" s="1"/>
  <c r="B10" i="5" l="1"/>
  <c r="C11" i="5"/>
  <c r="H8" i="5"/>
  <c r="F8" i="5"/>
  <c r="E8" i="5"/>
  <c r="G8" i="5"/>
  <c r="D9" i="5"/>
  <c r="I9" i="5" s="1"/>
  <c r="F9" i="5" l="1"/>
  <c r="G9" i="5"/>
  <c r="B11" i="5"/>
  <c r="C12" i="5"/>
  <c r="H9" i="5"/>
  <c r="E9" i="5"/>
  <c r="D10" i="5"/>
  <c r="I10" i="5" s="1"/>
  <c r="F10" i="5" l="1"/>
  <c r="B12" i="5"/>
  <c r="C13" i="5"/>
  <c r="D11" i="5"/>
  <c r="I11" i="5" s="1"/>
  <c r="E10" i="5"/>
  <c r="H10" i="5"/>
  <c r="G10" i="5"/>
  <c r="G11" i="5" l="1"/>
  <c r="B13" i="5"/>
  <c r="C14" i="5"/>
  <c r="F11" i="5"/>
  <c r="D12" i="5"/>
  <c r="I12" i="5" s="1"/>
  <c r="H11" i="5"/>
  <c r="E11" i="5"/>
  <c r="H12" i="5" l="1"/>
  <c r="F12" i="5"/>
  <c r="B14" i="5"/>
  <c r="C15" i="5"/>
  <c r="D13" i="5"/>
  <c r="I13" i="5" s="1"/>
  <c r="H13" i="5"/>
  <c r="E12" i="5"/>
  <c r="G12" i="5"/>
  <c r="F13" i="5" l="1"/>
  <c r="C16" i="5"/>
  <c r="B15" i="5"/>
  <c r="E13" i="5"/>
  <c r="D14" i="5"/>
  <c r="I14" i="5" s="1"/>
  <c r="H14" i="5"/>
  <c r="G13" i="5"/>
  <c r="F14" i="5" l="1"/>
  <c r="D15" i="5"/>
  <c r="I15" i="5" s="1"/>
  <c r="E14" i="5"/>
  <c r="G14" i="5"/>
  <c r="B16" i="5"/>
  <c r="C17" i="5"/>
  <c r="F15" i="5" l="1"/>
  <c r="E15" i="5"/>
  <c r="B17" i="5"/>
  <c r="C18" i="5"/>
  <c r="H15" i="5"/>
  <c r="D16" i="5"/>
  <c r="I16" i="5" s="1"/>
  <c r="G15" i="5"/>
  <c r="G16" i="5" l="1"/>
  <c r="B18" i="5"/>
  <c r="C19" i="5"/>
  <c r="D17" i="5"/>
  <c r="I17" i="5" s="1"/>
  <c r="F16" i="5"/>
  <c r="H16" i="5"/>
  <c r="E16" i="5"/>
  <c r="C20" i="5" l="1"/>
  <c r="B19" i="5"/>
  <c r="H17" i="5"/>
  <c r="E17" i="5"/>
  <c r="D18" i="5"/>
  <c r="I18" i="5" s="1"/>
  <c r="G17" i="5"/>
  <c r="F17" i="5"/>
  <c r="E18" i="5" l="1"/>
  <c r="F18" i="5"/>
  <c r="D19" i="5"/>
  <c r="I19" i="5" s="1"/>
  <c r="H18" i="5"/>
  <c r="G18" i="5"/>
  <c r="C21" i="5"/>
  <c r="B20" i="5"/>
  <c r="F19" i="5" l="1"/>
  <c r="H19" i="5"/>
  <c r="D20" i="5"/>
  <c r="I20" i="5" s="1"/>
  <c r="C22" i="5"/>
  <c r="B21" i="5"/>
  <c r="G19" i="5"/>
  <c r="E19" i="5"/>
  <c r="C23" i="5" l="1"/>
  <c r="B22" i="5"/>
  <c r="F20" i="5"/>
  <c r="E20" i="5"/>
  <c r="H20" i="5"/>
  <c r="D21" i="5"/>
  <c r="I21" i="5" s="1"/>
  <c r="G20" i="5"/>
  <c r="E21" i="5" l="1"/>
  <c r="F21" i="5"/>
  <c r="H21" i="5"/>
  <c r="D22" i="5"/>
  <c r="I22" i="5" s="1"/>
  <c r="G21" i="5"/>
  <c r="B23" i="5"/>
  <c r="C24" i="5"/>
  <c r="H22" i="5" l="1"/>
  <c r="F22" i="5"/>
  <c r="C25" i="5"/>
  <c r="B24" i="5"/>
  <c r="E22" i="5"/>
  <c r="D23" i="5"/>
  <c r="I23" i="5" s="1"/>
  <c r="G22" i="5"/>
  <c r="D24" i="5" l="1"/>
  <c r="I24" i="5" s="1"/>
  <c r="C26" i="5"/>
  <c r="B25" i="5"/>
  <c r="E23" i="5"/>
  <c r="F23" i="5"/>
  <c r="H23" i="5"/>
  <c r="G23" i="5"/>
  <c r="E24" i="5" l="1"/>
  <c r="D25" i="5"/>
  <c r="I25" i="5" s="1"/>
  <c r="F24" i="5"/>
  <c r="C27" i="5"/>
  <c r="B26" i="5"/>
  <c r="H24" i="5"/>
  <c r="G24" i="5"/>
  <c r="B27" i="5" l="1"/>
  <c r="C28" i="5"/>
  <c r="G25" i="5"/>
  <c r="H25" i="5"/>
  <c r="F25" i="5"/>
  <c r="D26" i="5"/>
  <c r="I26" i="5" s="1"/>
  <c r="E25" i="5"/>
  <c r="G26" i="5" l="1"/>
  <c r="B28" i="5"/>
  <c r="C29" i="5"/>
  <c r="F26" i="5"/>
  <c r="E26" i="5"/>
  <c r="H26" i="5"/>
  <c r="D27" i="5"/>
  <c r="I27" i="5" s="1"/>
  <c r="H27" i="5" l="1"/>
  <c r="B29" i="5"/>
  <c r="C30" i="5"/>
  <c r="E27" i="5"/>
  <c r="D28" i="5"/>
  <c r="I28" i="5" s="1"/>
  <c r="G27" i="5"/>
  <c r="F27" i="5"/>
  <c r="H28" i="5" l="1"/>
  <c r="G28" i="5"/>
  <c r="B30" i="5"/>
  <c r="C31" i="5"/>
  <c r="D29" i="5"/>
  <c r="I29" i="5" s="1"/>
  <c r="G29" i="5"/>
  <c r="E28" i="5"/>
  <c r="F28" i="5"/>
  <c r="H29" i="5" l="1"/>
  <c r="C32" i="5"/>
  <c r="B31" i="5"/>
  <c r="E29" i="5"/>
  <c r="D30" i="5"/>
  <c r="I30" i="5" s="1"/>
  <c r="H30" i="5"/>
  <c r="F29" i="5"/>
  <c r="E30" i="5" l="1"/>
  <c r="D31" i="5"/>
  <c r="I31" i="5" s="1"/>
  <c r="G30" i="5"/>
  <c r="F30" i="5"/>
  <c r="B32" i="5"/>
  <c r="C33" i="5"/>
  <c r="F31" i="5" l="1"/>
  <c r="E31" i="5"/>
  <c r="B33" i="5"/>
  <c r="C34" i="5"/>
  <c r="H31" i="5"/>
  <c r="D32" i="5"/>
  <c r="I32" i="5" s="1"/>
  <c r="G31" i="5"/>
  <c r="B34" i="5" l="1"/>
  <c r="C35" i="5"/>
  <c r="D33" i="5"/>
  <c r="I33" i="5" s="1"/>
  <c r="F32" i="5"/>
  <c r="G32" i="5"/>
  <c r="H32" i="5"/>
  <c r="E32" i="5"/>
  <c r="F33" i="5" l="1"/>
  <c r="H33" i="5"/>
  <c r="E33" i="5"/>
  <c r="C36" i="5"/>
  <c r="B35" i="5"/>
  <c r="G33" i="5"/>
  <c r="D34" i="5"/>
  <c r="I34" i="5" s="1"/>
  <c r="F34" i="5" l="1"/>
  <c r="C37" i="5"/>
  <c r="B36" i="5"/>
  <c r="H34" i="5"/>
  <c r="E34" i="5"/>
  <c r="G34" i="5"/>
  <c r="D35" i="5"/>
  <c r="I35" i="5" s="1"/>
  <c r="D36" i="5" l="1"/>
  <c r="I36" i="5" s="1"/>
  <c r="C38" i="5"/>
  <c r="B37" i="5"/>
  <c r="H35" i="5"/>
  <c r="E35" i="5"/>
  <c r="G35" i="5"/>
  <c r="F35" i="5"/>
  <c r="H36" i="5" l="1"/>
  <c r="F36" i="5"/>
  <c r="D37" i="5"/>
  <c r="I37" i="5" s="1"/>
  <c r="C39" i="5"/>
  <c r="B38" i="5"/>
  <c r="E36" i="5"/>
  <c r="G36" i="5"/>
  <c r="B39" i="5" l="1"/>
  <c r="C40" i="5"/>
  <c r="F37" i="5"/>
  <c r="H37" i="5"/>
  <c r="G37" i="5"/>
  <c r="D38" i="5"/>
  <c r="I38" i="5" s="1"/>
  <c r="E37" i="5"/>
  <c r="F38" i="5" l="1"/>
  <c r="G38" i="5"/>
  <c r="C41" i="5"/>
  <c r="B40" i="5"/>
  <c r="E38" i="5"/>
  <c r="H38" i="5"/>
  <c r="D39" i="5"/>
  <c r="I39" i="5" s="1"/>
  <c r="D40" i="5" l="1"/>
  <c r="I40" i="5" s="1"/>
  <c r="H40" i="5"/>
  <c r="E39" i="5"/>
  <c r="C42" i="5"/>
  <c r="B41" i="5"/>
  <c r="H39" i="5"/>
  <c r="G39" i="5"/>
  <c r="F39" i="5"/>
  <c r="D41" i="5" l="1"/>
  <c r="I41" i="5" s="1"/>
  <c r="E40" i="5"/>
  <c r="C43" i="5"/>
  <c r="B42" i="5"/>
  <c r="G40" i="5"/>
  <c r="F40" i="5"/>
  <c r="H41" i="5" l="1"/>
  <c r="D42" i="5"/>
  <c r="I42" i="5" s="1"/>
  <c r="B43" i="5"/>
  <c r="C44" i="5"/>
  <c r="E41" i="5"/>
  <c r="G41" i="5"/>
  <c r="F41" i="5"/>
  <c r="B44" i="5" l="1"/>
  <c r="C45" i="5"/>
  <c r="G42" i="5"/>
  <c r="H42" i="5"/>
  <c r="F42" i="5"/>
  <c r="D43" i="5"/>
  <c r="I43" i="5" s="1"/>
  <c r="E42" i="5"/>
  <c r="B45" i="5" l="1"/>
  <c r="C46" i="5"/>
  <c r="F43" i="5"/>
  <c r="E43" i="5"/>
  <c r="H43" i="5"/>
  <c r="G43" i="5"/>
  <c r="D44" i="5"/>
  <c r="I44" i="5" s="1"/>
  <c r="F44" i="5" l="1"/>
  <c r="G44" i="5"/>
  <c r="E44" i="5"/>
  <c r="H44" i="5"/>
  <c r="B46" i="5"/>
  <c r="C47" i="5"/>
  <c r="D45" i="5"/>
  <c r="I45" i="5" s="1"/>
  <c r="G45" i="5" l="1"/>
  <c r="H45" i="5"/>
  <c r="E45" i="5"/>
  <c r="C48" i="5"/>
  <c r="B47" i="5"/>
  <c r="F45" i="5"/>
  <c r="D46" i="5"/>
  <c r="I46" i="5" s="1"/>
  <c r="G46" i="5" l="1"/>
  <c r="B48" i="5"/>
  <c r="C49" i="5"/>
  <c r="H46" i="5"/>
  <c r="E46" i="5"/>
  <c r="F46" i="5"/>
  <c r="D47" i="5"/>
  <c r="I47" i="5" s="1"/>
  <c r="H47" i="5" l="1"/>
  <c r="B49" i="5"/>
  <c r="C50" i="5"/>
  <c r="E47" i="5"/>
  <c r="D48" i="5"/>
  <c r="I48" i="5" s="1"/>
  <c r="H48" i="5"/>
  <c r="G47" i="5"/>
  <c r="F47" i="5"/>
  <c r="G48" i="5" l="1"/>
  <c r="B50" i="5"/>
  <c r="C51" i="5"/>
  <c r="E48" i="5"/>
  <c r="F48" i="5"/>
  <c r="D49" i="5"/>
  <c r="I49" i="5" s="1"/>
  <c r="F49" i="5" l="1"/>
  <c r="C52" i="5"/>
  <c r="B51" i="5"/>
  <c r="D50" i="5"/>
  <c r="I50" i="5" s="1"/>
  <c r="H50" i="5"/>
  <c r="E49" i="5"/>
  <c r="H49" i="5"/>
  <c r="G49" i="5"/>
  <c r="G50" i="5" l="1"/>
  <c r="E50" i="5"/>
  <c r="D51" i="5"/>
  <c r="I51" i="5" s="1"/>
  <c r="F50" i="5"/>
  <c r="C53" i="5"/>
  <c r="B52" i="5"/>
  <c r="F51" i="5" l="1"/>
  <c r="C54" i="5"/>
  <c r="B53" i="5"/>
  <c r="H51" i="5"/>
  <c r="E51" i="5"/>
  <c r="D52" i="5"/>
  <c r="I52" i="5" s="1"/>
  <c r="G51" i="5"/>
  <c r="G52" i="5" l="1"/>
  <c r="F52" i="5"/>
  <c r="D53" i="5"/>
  <c r="I53" i="5" s="1"/>
  <c r="E52" i="5"/>
  <c r="C55" i="5"/>
  <c r="B54" i="5"/>
  <c r="H52" i="5"/>
  <c r="F53" i="5" l="1"/>
  <c r="G53" i="5"/>
  <c r="D54" i="5"/>
  <c r="I54" i="5" s="1"/>
  <c r="H53" i="5"/>
  <c r="B55" i="5"/>
  <c r="C56" i="5"/>
  <c r="E53" i="5"/>
  <c r="G54" i="5" l="1"/>
  <c r="D55" i="5"/>
  <c r="I55" i="5" s="1"/>
  <c r="E54" i="5"/>
  <c r="F54" i="5"/>
  <c r="C57" i="5"/>
  <c r="B56" i="5"/>
  <c r="H54" i="5"/>
  <c r="E55" i="5" l="1"/>
  <c r="F55" i="5"/>
  <c r="D56" i="5"/>
  <c r="I56" i="5" s="1"/>
  <c r="H55" i="5"/>
  <c r="C58" i="5"/>
  <c r="B57" i="5"/>
  <c r="G55" i="5"/>
  <c r="G56" i="5" l="1"/>
  <c r="H56" i="5"/>
  <c r="D57" i="5"/>
  <c r="I57" i="5" s="1"/>
  <c r="E56" i="5"/>
  <c r="C59" i="5"/>
  <c r="B58" i="5"/>
  <c r="F56" i="5"/>
  <c r="F57" i="5" l="1"/>
  <c r="H57" i="5"/>
  <c r="D58" i="5"/>
  <c r="I58" i="5" s="1"/>
  <c r="H58" i="5"/>
  <c r="G57" i="5"/>
  <c r="B59" i="5"/>
  <c r="C60" i="5"/>
  <c r="E57" i="5"/>
  <c r="F58" i="5" l="1"/>
  <c r="G58" i="5"/>
  <c r="D59" i="5"/>
  <c r="I59" i="5" s="1"/>
  <c r="B60" i="5"/>
  <c r="C61" i="5"/>
  <c r="E58" i="5"/>
  <c r="E59" i="5" l="1"/>
  <c r="H59" i="5"/>
  <c r="D60" i="5"/>
  <c r="I60" i="5" s="1"/>
  <c r="G59" i="5"/>
  <c r="B61" i="5"/>
  <c r="C62" i="5"/>
  <c r="F59" i="5"/>
  <c r="F60" i="5" l="1"/>
  <c r="B62" i="5"/>
  <c r="C63" i="5"/>
  <c r="E60" i="5"/>
  <c r="H60" i="5"/>
  <c r="D61" i="5"/>
  <c r="I61" i="5" s="1"/>
  <c r="G60" i="5"/>
  <c r="E61" i="5" l="1"/>
  <c r="F61" i="5"/>
  <c r="C64" i="5"/>
  <c r="B63" i="5"/>
  <c r="D62" i="5"/>
  <c r="I62" i="5" s="1"/>
  <c r="H62" i="5"/>
  <c r="E62" i="5"/>
  <c r="H61" i="5"/>
  <c r="G61" i="5"/>
  <c r="D63" i="5" l="1"/>
  <c r="I63" i="5" s="1"/>
  <c r="H63" i="5"/>
  <c r="G62" i="5"/>
  <c r="B64" i="5"/>
  <c r="C65" i="5"/>
  <c r="F62" i="5"/>
  <c r="G63" i="5" l="1"/>
  <c r="B65" i="5"/>
  <c r="C66" i="5"/>
  <c r="F63" i="5"/>
  <c r="D64" i="5"/>
  <c r="I64" i="5" s="1"/>
  <c r="E63" i="5"/>
  <c r="E64" i="5" l="1"/>
  <c r="B66" i="5"/>
  <c r="C67" i="5"/>
  <c r="D65" i="5"/>
  <c r="I65" i="5" s="1"/>
  <c r="F64" i="5"/>
  <c r="H64" i="5"/>
  <c r="G64" i="5"/>
  <c r="C68" i="5" l="1"/>
  <c r="B67" i="5"/>
  <c r="G65" i="5"/>
  <c r="H65" i="5"/>
  <c r="E65" i="5"/>
  <c r="D66" i="5"/>
  <c r="I66" i="5" s="1"/>
  <c r="F65" i="5"/>
  <c r="G66" i="5" l="1"/>
  <c r="F66" i="5"/>
  <c r="H66" i="5"/>
  <c r="D67" i="5"/>
  <c r="I67" i="5" s="1"/>
  <c r="E66" i="5"/>
  <c r="C69" i="5"/>
  <c r="B68" i="5"/>
  <c r="D68" i="5" l="1"/>
  <c r="I68" i="5" s="1"/>
  <c r="C70" i="5"/>
  <c r="B69" i="5"/>
  <c r="E67" i="5"/>
  <c r="G67" i="5"/>
  <c r="H67" i="5"/>
  <c r="F67" i="5"/>
  <c r="E68" i="5" l="1"/>
  <c r="D69" i="5"/>
  <c r="I69" i="5" s="1"/>
  <c r="H68" i="5"/>
  <c r="C71" i="5"/>
  <c r="B70" i="5"/>
  <c r="F68" i="5"/>
  <c r="G68" i="5"/>
  <c r="C72" i="5" l="1"/>
  <c r="B71" i="5"/>
  <c r="G69" i="5"/>
  <c r="E69" i="5"/>
  <c r="H69" i="5"/>
  <c r="D70" i="5"/>
  <c r="I70" i="5" s="1"/>
  <c r="F69" i="5"/>
  <c r="E70" i="5" l="1"/>
  <c r="H70" i="5"/>
  <c r="G70" i="5"/>
  <c r="D71" i="5"/>
  <c r="I71" i="5" s="1"/>
  <c r="F70" i="5"/>
  <c r="C73" i="5"/>
  <c r="B72" i="5"/>
  <c r="H71" i="5" l="1"/>
  <c r="D72" i="5"/>
  <c r="I72" i="5" s="1"/>
  <c r="C74" i="5"/>
  <c r="B73" i="5"/>
  <c r="G71" i="5"/>
  <c r="E71" i="5"/>
  <c r="F71" i="5"/>
  <c r="F72" i="5" l="1"/>
  <c r="C75" i="5"/>
  <c r="B74" i="5"/>
  <c r="H72" i="5"/>
  <c r="G72" i="5"/>
  <c r="D73" i="5"/>
  <c r="I73" i="5" s="1"/>
  <c r="E72" i="5"/>
  <c r="D74" i="5" l="1"/>
  <c r="I74" i="5" s="1"/>
  <c r="G74" i="5"/>
  <c r="F74" i="5"/>
  <c r="E74" i="5"/>
  <c r="C76" i="5"/>
  <c r="B75" i="5"/>
  <c r="G73" i="5"/>
  <c r="E73" i="5"/>
  <c r="F73" i="5"/>
  <c r="H73" i="5"/>
  <c r="D75" i="5" l="1"/>
  <c r="I75" i="5" s="1"/>
  <c r="H75" i="5"/>
  <c r="G75" i="5"/>
  <c r="B76" i="5"/>
  <c r="C77" i="5"/>
  <c r="H74" i="5"/>
  <c r="E75" i="5" l="1"/>
  <c r="B77" i="5"/>
  <c r="C78" i="5"/>
  <c r="D76" i="5"/>
  <c r="I76" i="5" s="1"/>
  <c r="F75" i="5"/>
  <c r="B78" i="5" l="1"/>
  <c r="C79" i="5"/>
  <c r="E76" i="5"/>
  <c r="F76" i="5"/>
  <c r="D77" i="5"/>
  <c r="I77" i="5" s="1"/>
  <c r="F77" i="5"/>
  <c r="G77" i="5"/>
  <c r="H77" i="5"/>
  <c r="H76" i="5"/>
  <c r="G76" i="5"/>
  <c r="E77" i="5" l="1"/>
  <c r="B79" i="5"/>
  <c r="C80" i="5"/>
  <c r="D78" i="5"/>
  <c r="I78" i="5" s="1"/>
  <c r="H78" i="5" l="1"/>
  <c r="B80" i="5"/>
  <c r="C81" i="5"/>
  <c r="G78" i="5"/>
  <c r="F78" i="5"/>
  <c r="D79" i="5"/>
  <c r="I79" i="5" s="1"/>
  <c r="E78" i="5"/>
  <c r="B81" i="5" l="1"/>
  <c r="C82" i="5"/>
  <c r="F79" i="5"/>
  <c r="D80" i="5"/>
  <c r="I80" i="5" s="1"/>
  <c r="E79" i="5"/>
  <c r="H79" i="5"/>
  <c r="G79" i="5"/>
  <c r="H80" i="5" l="1"/>
  <c r="F80" i="5"/>
  <c r="G80" i="5"/>
  <c r="E80" i="5"/>
  <c r="C83" i="5"/>
  <c r="B82" i="5"/>
  <c r="D81" i="5"/>
  <c r="I81" i="5" s="1"/>
  <c r="F81" i="5" l="1"/>
  <c r="H81" i="5"/>
  <c r="E81" i="5"/>
  <c r="D82" i="5"/>
  <c r="I82" i="5" s="1"/>
  <c r="G81" i="5"/>
  <c r="B83" i="5"/>
  <c r="C84" i="5"/>
  <c r="H82" i="5" l="1"/>
  <c r="D83" i="5"/>
  <c r="I83" i="5" s="1"/>
  <c r="C85" i="5"/>
  <c r="B84" i="5"/>
  <c r="E82" i="5"/>
  <c r="G82" i="5"/>
  <c r="F82" i="5"/>
  <c r="D84" i="5" l="1"/>
  <c r="I84" i="5" s="1"/>
  <c r="H84" i="5"/>
  <c r="E84" i="5"/>
  <c r="G83" i="5"/>
  <c r="C86" i="5"/>
  <c r="B85" i="5"/>
  <c r="F83" i="5"/>
  <c r="H83" i="5"/>
  <c r="E83" i="5"/>
  <c r="C87" i="5" l="1"/>
  <c r="B86" i="5"/>
  <c r="F84" i="5"/>
  <c r="D85" i="5"/>
  <c r="I85" i="5" s="1"/>
  <c r="G84" i="5"/>
  <c r="F85" i="5" l="1"/>
  <c r="D86" i="5"/>
  <c r="I86" i="5" s="1"/>
  <c r="H85" i="5"/>
  <c r="G85" i="5"/>
  <c r="E85" i="5"/>
  <c r="C88" i="5"/>
  <c r="B87" i="5"/>
  <c r="E86" i="5" l="1"/>
  <c r="D87" i="5"/>
  <c r="I87" i="5" s="1"/>
  <c r="B88" i="5"/>
  <c r="C89" i="5"/>
  <c r="G86" i="5"/>
  <c r="F86" i="5"/>
  <c r="H86" i="5"/>
  <c r="H87" i="5" l="1"/>
  <c r="C90" i="5"/>
  <c r="B89" i="5"/>
  <c r="D88" i="5"/>
  <c r="I88" i="5" s="1"/>
  <c r="E87" i="5"/>
  <c r="G87" i="5"/>
  <c r="F87" i="5"/>
  <c r="D89" i="5" l="1"/>
  <c r="I89" i="5" s="1"/>
  <c r="E88" i="5"/>
  <c r="H88" i="5"/>
  <c r="C91" i="5"/>
  <c r="B90" i="5"/>
  <c r="G88" i="5"/>
  <c r="F88" i="5"/>
  <c r="G89" i="5" l="1"/>
  <c r="E89" i="5"/>
  <c r="B91" i="5"/>
  <c r="C92" i="5"/>
  <c r="D90" i="5"/>
  <c r="I90" i="5" s="1"/>
  <c r="H89" i="5"/>
  <c r="F89" i="5"/>
  <c r="E90" i="5" l="1"/>
  <c r="C93" i="5"/>
  <c r="B92" i="5"/>
  <c r="G90" i="5"/>
  <c r="D91" i="5"/>
  <c r="I91" i="5" s="1"/>
  <c r="F90" i="5"/>
  <c r="H90" i="5"/>
  <c r="G91" i="5" l="1"/>
  <c r="D92" i="5"/>
  <c r="I92" i="5" s="1"/>
  <c r="E91" i="5"/>
  <c r="C94" i="5"/>
  <c r="B93" i="5"/>
  <c r="H91" i="5"/>
  <c r="F91" i="5"/>
  <c r="E92" i="5" l="1"/>
  <c r="G92" i="5"/>
  <c r="F92" i="5"/>
  <c r="C95" i="5"/>
  <c r="B94" i="5"/>
  <c r="D93" i="5"/>
  <c r="I93" i="5" s="1"/>
  <c r="H92" i="5"/>
  <c r="G93" i="5" l="1"/>
  <c r="B95" i="5"/>
  <c r="C96" i="5"/>
  <c r="F93" i="5"/>
  <c r="H93" i="5"/>
  <c r="E93" i="5"/>
  <c r="D94" i="5"/>
  <c r="I94" i="5" s="1"/>
  <c r="C97" i="5" l="1"/>
  <c r="B96" i="5"/>
  <c r="E94" i="5"/>
  <c r="D95" i="5"/>
  <c r="I95" i="5" s="1"/>
  <c r="G94" i="5"/>
  <c r="F94" i="5"/>
  <c r="H94" i="5"/>
  <c r="H95" i="5" l="1"/>
  <c r="D96" i="5"/>
  <c r="I96" i="5" s="1"/>
  <c r="F95" i="5"/>
  <c r="G95" i="5"/>
  <c r="E95" i="5"/>
  <c r="C98" i="5"/>
  <c r="B97" i="5"/>
  <c r="H96" i="5" l="1"/>
  <c r="D97" i="5"/>
  <c r="I97" i="5" s="1"/>
  <c r="G96" i="5"/>
  <c r="C99" i="5"/>
  <c r="B98" i="5"/>
  <c r="F96" i="5"/>
  <c r="E96" i="5"/>
  <c r="C100" i="5" l="1"/>
  <c r="B99" i="5"/>
  <c r="F97" i="5"/>
  <c r="G97" i="5"/>
  <c r="H97" i="5"/>
  <c r="D98" i="5"/>
  <c r="I98" i="5" s="1"/>
  <c r="E97" i="5"/>
  <c r="F98" i="5" l="1"/>
  <c r="D99" i="5"/>
  <c r="I99" i="5" s="1"/>
  <c r="E98" i="5"/>
  <c r="G98" i="5"/>
  <c r="H98" i="5"/>
  <c r="B100" i="5"/>
  <c r="C101" i="5"/>
  <c r="F99" i="5" l="1"/>
  <c r="C102" i="5"/>
  <c r="B101" i="5"/>
  <c r="D100" i="5"/>
  <c r="I100" i="5" s="1"/>
  <c r="E99" i="5"/>
  <c r="G99" i="5"/>
  <c r="H99" i="5"/>
  <c r="D101" i="5" l="1"/>
  <c r="I101" i="5" s="1"/>
  <c r="F100" i="5"/>
  <c r="E100" i="5"/>
  <c r="C103" i="5"/>
  <c r="B102" i="5"/>
  <c r="G100" i="5"/>
  <c r="H100" i="5"/>
  <c r="B103" i="5" l="1"/>
  <c r="C104" i="5"/>
  <c r="G101" i="5"/>
  <c r="E101" i="5"/>
  <c r="D102" i="5"/>
  <c r="I102" i="5" s="1"/>
  <c r="H101" i="5"/>
  <c r="F101" i="5"/>
  <c r="E102" i="5" l="1"/>
  <c r="C105" i="5"/>
  <c r="B104" i="5"/>
  <c r="G102" i="5"/>
  <c r="F102" i="5"/>
  <c r="H102" i="5"/>
  <c r="D103" i="5"/>
  <c r="I103" i="5" s="1"/>
  <c r="E103" i="5" l="1"/>
  <c r="F103" i="5"/>
  <c r="D104" i="5"/>
  <c r="I104" i="5" s="1"/>
  <c r="H103" i="5"/>
  <c r="G103" i="5"/>
  <c r="B105" i="5"/>
  <c r="C106" i="5"/>
  <c r="F104" i="5" l="1"/>
  <c r="E104" i="5"/>
  <c r="H104" i="5"/>
  <c r="B106" i="5"/>
  <c r="C107" i="5"/>
  <c r="D105" i="5"/>
  <c r="I105" i="5" s="1"/>
  <c r="G104" i="5"/>
  <c r="D106" i="5" l="1"/>
  <c r="I106" i="5" s="1"/>
  <c r="H106" i="5"/>
  <c r="H105" i="5"/>
  <c r="E105" i="5"/>
  <c r="G105" i="5"/>
  <c r="F105" i="5"/>
  <c r="B107" i="5"/>
  <c r="C108" i="5"/>
  <c r="F106" i="5" l="1"/>
  <c r="C109" i="5"/>
  <c r="B108" i="5"/>
  <c r="E106" i="5"/>
  <c r="D107" i="5"/>
  <c r="I107" i="5" s="1"/>
  <c r="G107" i="5"/>
  <c r="G106" i="5"/>
  <c r="F107" i="5" l="1"/>
  <c r="D108" i="5"/>
  <c r="I108" i="5" s="1"/>
  <c r="E107" i="5"/>
  <c r="H107" i="5"/>
  <c r="C110" i="5"/>
  <c r="B109" i="5"/>
  <c r="H108" i="5" l="1"/>
  <c r="G108" i="5"/>
  <c r="D109" i="5"/>
  <c r="I109" i="5" s="1"/>
  <c r="E108" i="5"/>
  <c r="B110" i="5"/>
  <c r="C111" i="5"/>
  <c r="F108" i="5"/>
  <c r="G109" i="5" l="1"/>
  <c r="C112" i="5"/>
  <c r="B111" i="5"/>
  <c r="H109" i="5"/>
  <c r="F109" i="5"/>
  <c r="D110" i="5"/>
  <c r="I110" i="5" s="1"/>
  <c r="E109" i="5"/>
  <c r="F110" i="5" l="1"/>
  <c r="D111" i="5"/>
  <c r="I111" i="5" s="1"/>
  <c r="C113" i="5"/>
  <c r="B112" i="5"/>
  <c r="G110" i="5"/>
  <c r="E110" i="5"/>
  <c r="H110" i="5"/>
  <c r="D112" i="5" l="1"/>
  <c r="I112" i="5" s="1"/>
  <c r="G112" i="5"/>
  <c r="G111" i="5"/>
  <c r="C114" i="5"/>
  <c r="B113" i="5"/>
  <c r="E111" i="5"/>
  <c r="F111" i="5"/>
  <c r="H111" i="5"/>
  <c r="D113" i="5" l="1"/>
  <c r="I113" i="5" s="1"/>
  <c r="H113" i="5"/>
  <c r="F112" i="5"/>
  <c r="B114" i="5"/>
  <c r="C115" i="5"/>
  <c r="E112" i="5"/>
  <c r="H112" i="5"/>
  <c r="C116" i="5" l="1"/>
  <c r="B115" i="5"/>
  <c r="F113" i="5"/>
  <c r="D114" i="5"/>
  <c r="I114" i="5" s="1"/>
  <c r="E114" i="5"/>
  <c r="H114" i="5"/>
  <c r="E113" i="5"/>
  <c r="G113" i="5"/>
  <c r="G114" i="5" l="1"/>
  <c r="F114" i="5"/>
  <c r="D115" i="5"/>
  <c r="I115" i="5" s="1"/>
  <c r="C117" i="5"/>
  <c r="B116" i="5"/>
  <c r="E115" i="5" l="1"/>
  <c r="B117" i="5"/>
  <c r="C118" i="5"/>
  <c r="F115" i="5"/>
  <c r="H115" i="5"/>
  <c r="D116" i="5"/>
  <c r="I116" i="5" s="1"/>
  <c r="G115" i="5"/>
  <c r="C119" i="5" l="1"/>
  <c r="B118" i="5"/>
  <c r="D117" i="5"/>
  <c r="I117" i="5" s="1"/>
  <c r="H116" i="5"/>
  <c r="E116" i="5"/>
  <c r="G116" i="5"/>
  <c r="F116" i="5"/>
  <c r="G117" i="5" l="1"/>
  <c r="H117" i="5"/>
  <c r="D118" i="5"/>
  <c r="I118" i="5" s="1"/>
  <c r="F117" i="5"/>
  <c r="E117" i="5"/>
  <c r="B119" i="5"/>
  <c r="C120" i="5"/>
  <c r="G118" i="5" l="1"/>
  <c r="H118" i="5"/>
  <c r="C121" i="5"/>
  <c r="B120" i="5"/>
  <c r="D119" i="5"/>
  <c r="I119" i="5" s="1"/>
  <c r="F119" i="5"/>
  <c r="H119" i="5"/>
  <c r="E118" i="5"/>
  <c r="F118" i="5"/>
  <c r="D120" i="5" l="1"/>
  <c r="I120" i="5" s="1"/>
  <c r="E119" i="5"/>
  <c r="B121" i="5"/>
  <c r="C122" i="5"/>
  <c r="G119" i="5"/>
  <c r="E120" i="5" l="1"/>
  <c r="B122" i="5"/>
  <c r="C123" i="5"/>
  <c r="H120" i="5"/>
  <c r="D121" i="5"/>
  <c r="I121" i="5" s="1"/>
  <c r="H121" i="5"/>
  <c r="G120" i="5"/>
  <c r="F120" i="5"/>
  <c r="G121" i="5" l="1"/>
  <c r="C124" i="5"/>
  <c r="B123" i="5"/>
  <c r="E121" i="5"/>
  <c r="F121" i="5"/>
  <c r="D122" i="5"/>
  <c r="I122" i="5" s="1"/>
  <c r="D123" i="5" l="1"/>
  <c r="I123" i="5" s="1"/>
  <c r="B124" i="5"/>
  <c r="C125" i="5"/>
  <c r="F122" i="5"/>
  <c r="E122" i="5"/>
  <c r="H122" i="5"/>
  <c r="G122" i="5"/>
  <c r="H123" i="5" l="1"/>
  <c r="F123" i="5"/>
  <c r="C126" i="5"/>
  <c r="B125" i="5"/>
  <c r="D124" i="5"/>
  <c r="I124" i="5" s="1"/>
  <c r="H124" i="5"/>
  <c r="G124" i="5"/>
  <c r="E123" i="5"/>
  <c r="G123" i="5"/>
  <c r="D125" i="5" l="1"/>
  <c r="I125" i="5" s="1"/>
  <c r="E124" i="5"/>
  <c r="B126" i="5"/>
  <c r="C127" i="5"/>
  <c r="F124" i="5"/>
  <c r="E125" i="5" l="1"/>
  <c r="D126" i="5"/>
  <c r="I126" i="5" s="1"/>
  <c r="B127" i="5"/>
  <c r="C128" i="5"/>
  <c r="G125" i="5"/>
  <c r="H125" i="5"/>
  <c r="F125" i="5"/>
  <c r="C129" i="5" l="1"/>
  <c r="B128" i="5"/>
  <c r="F126" i="5"/>
  <c r="D127" i="5"/>
  <c r="I127" i="5" s="1"/>
  <c r="E126" i="5"/>
  <c r="H126" i="5"/>
  <c r="G126" i="5"/>
  <c r="E127" i="5" l="1"/>
  <c r="D128" i="5"/>
  <c r="I128" i="5" s="1"/>
  <c r="H127" i="5"/>
  <c r="F127" i="5"/>
  <c r="G127" i="5"/>
  <c r="B129" i="5"/>
  <c r="C130" i="5"/>
  <c r="F128" i="5" l="1"/>
  <c r="E128" i="5"/>
  <c r="C131" i="5"/>
  <c r="B130" i="5"/>
  <c r="D129" i="5"/>
  <c r="I129" i="5" s="1"/>
  <c r="H129" i="5"/>
  <c r="E129" i="5"/>
  <c r="H128" i="5"/>
  <c r="G128" i="5"/>
  <c r="D130" i="5" l="1"/>
  <c r="I130" i="5" s="1"/>
  <c r="G129" i="5"/>
  <c r="B131" i="5"/>
  <c r="C132" i="5"/>
  <c r="F129" i="5"/>
  <c r="G130" i="5" l="1"/>
  <c r="D131" i="5"/>
  <c r="I131" i="5" s="1"/>
  <c r="E130" i="5"/>
  <c r="B132" i="5"/>
  <c r="C133" i="5"/>
  <c r="H130" i="5"/>
  <c r="F130" i="5"/>
  <c r="D132" i="5" l="1"/>
  <c r="I132" i="5" s="1"/>
  <c r="G132" i="5"/>
  <c r="H132" i="5"/>
  <c r="F131" i="5"/>
  <c r="G131" i="5"/>
  <c r="E131" i="5"/>
  <c r="C134" i="5"/>
  <c r="B133" i="5"/>
  <c r="H131" i="5"/>
  <c r="E132" i="5" l="1"/>
  <c r="D133" i="5"/>
  <c r="I133" i="5" s="1"/>
  <c r="F132" i="5"/>
  <c r="C135" i="5"/>
  <c r="B134" i="5"/>
  <c r="G133" i="5" l="1"/>
  <c r="C136" i="5"/>
  <c r="B135" i="5"/>
  <c r="F133" i="5"/>
  <c r="E133" i="5"/>
  <c r="D134" i="5"/>
  <c r="I134" i="5" s="1"/>
  <c r="H133" i="5"/>
  <c r="D135" i="5" l="1"/>
  <c r="I135" i="5" s="1"/>
  <c r="C137" i="5"/>
  <c r="B136" i="5"/>
  <c r="E134" i="5"/>
  <c r="F134" i="5"/>
  <c r="H134" i="5"/>
  <c r="G134" i="5"/>
  <c r="E135" i="5" l="1"/>
  <c r="D136" i="5"/>
  <c r="I136" i="5" s="1"/>
  <c r="F135" i="5"/>
  <c r="C138" i="5"/>
  <c r="B137" i="5"/>
  <c r="H135" i="5"/>
  <c r="G135" i="5"/>
  <c r="B138" i="5" l="1"/>
  <c r="C139" i="5"/>
  <c r="E136" i="5"/>
  <c r="F136" i="5"/>
  <c r="H136" i="5"/>
  <c r="D137" i="5"/>
  <c r="I137" i="5" s="1"/>
  <c r="G136" i="5"/>
  <c r="H137" i="5" l="1"/>
  <c r="G137" i="5"/>
  <c r="C140" i="5"/>
  <c r="B139" i="5"/>
  <c r="F137" i="5"/>
  <c r="E137" i="5"/>
  <c r="D138" i="5"/>
  <c r="I138" i="5" s="1"/>
  <c r="D139" i="5" l="1"/>
  <c r="I139" i="5" s="1"/>
  <c r="H139" i="5"/>
  <c r="E139" i="5"/>
  <c r="F138" i="5"/>
  <c r="B140" i="5"/>
  <c r="C141" i="5"/>
  <c r="G138" i="5"/>
  <c r="H138" i="5"/>
  <c r="E138" i="5"/>
  <c r="C142" i="5" l="1"/>
  <c r="B141" i="5"/>
  <c r="D140" i="5"/>
  <c r="I140" i="5" s="1"/>
  <c r="G139" i="5"/>
  <c r="F139" i="5"/>
  <c r="F140" i="5" l="1"/>
  <c r="G140" i="5"/>
  <c r="D141" i="5"/>
  <c r="I141" i="5" s="1"/>
  <c r="H140" i="5"/>
  <c r="E140" i="5"/>
  <c r="B142" i="5"/>
  <c r="C143" i="5"/>
  <c r="G141" i="5" l="1"/>
  <c r="H141" i="5"/>
  <c r="F141" i="5"/>
  <c r="B143" i="5"/>
  <c r="C144" i="5"/>
  <c r="D142" i="5"/>
  <c r="I142" i="5" s="1"/>
  <c r="E141" i="5"/>
  <c r="F142" i="5" l="1"/>
  <c r="D143" i="5"/>
  <c r="I143" i="5" s="1"/>
  <c r="E142" i="5"/>
  <c r="H142" i="5"/>
  <c r="G142" i="5"/>
  <c r="C145" i="5"/>
  <c r="B144" i="5"/>
  <c r="E143" i="5" l="1"/>
  <c r="H143" i="5"/>
  <c r="F143" i="5"/>
  <c r="D144" i="5"/>
  <c r="I144" i="5" s="1"/>
  <c r="B145" i="5"/>
  <c r="C146" i="5"/>
  <c r="G143" i="5"/>
  <c r="G144" i="5" l="1"/>
  <c r="F144" i="5"/>
  <c r="H144" i="5"/>
  <c r="B146" i="5"/>
  <c r="C147" i="5"/>
  <c r="D145" i="5"/>
  <c r="I145" i="5" s="1"/>
  <c r="E144" i="5"/>
  <c r="D146" i="5" l="1"/>
  <c r="I146" i="5" s="1"/>
  <c r="G145" i="5"/>
  <c r="E145" i="5"/>
  <c r="H145" i="5"/>
  <c r="F145" i="5"/>
  <c r="C148" i="5"/>
  <c r="B147" i="5"/>
  <c r="H146" i="5" l="1"/>
  <c r="D147" i="5"/>
  <c r="I147" i="5" s="1"/>
  <c r="E146" i="5"/>
  <c r="C149" i="5"/>
  <c r="B148" i="5"/>
  <c r="G146" i="5"/>
  <c r="F146" i="5"/>
  <c r="C150" i="5" l="1"/>
  <c r="B149" i="5"/>
  <c r="F147" i="5"/>
  <c r="H147" i="5"/>
  <c r="E147" i="5"/>
  <c r="D148" i="5"/>
  <c r="I148" i="5" s="1"/>
  <c r="G147" i="5"/>
  <c r="E148" i="5" l="1"/>
  <c r="G148" i="5"/>
  <c r="F148" i="5"/>
  <c r="D149" i="5"/>
  <c r="I149" i="5" s="1"/>
  <c r="H148" i="5"/>
  <c r="B150" i="5"/>
  <c r="C151" i="5"/>
  <c r="H149" i="5" l="1"/>
  <c r="G149" i="5"/>
  <c r="F149" i="5"/>
  <c r="B151" i="5"/>
  <c r="C152" i="5"/>
  <c r="D150" i="5"/>
  <c r="I150" i="5" s="1"/>
  <c r="E149" i="5"/>
  <c r="D151" i="5" l="1"/>
  <c r="I151" i="5" s="1"/>
  <c r="H151" i="5"/>
  <c r="F151" i="5"/>
  <c r="E151" i="5"/>
  <c r="E150" i="5"/>
  <c r="F150" i="5"/>
  <c r="G150" i="5"/>
  <c r="H150" i="5"/>
  <c r="C153" i="5"/>
  <c r="B152" i="5"/>
  <c r="D152" i="5" l="1"/>
  <c r="I152" i="5" s="1"/>
  <c r="H152" i="5"/>
  <c r="G152" i="5"/>
  <c r="B153" i="5"/>
  <c r="C154" i="5"/>
  <c r="G151" i="5"/>
  <c r="F152" i="5" l="1"/>
  <c r="B154" i="5"/>
  <c r="C155" i="5"/>
  <c r="D153" i="5"/>
  <c r="I153" i="5" s="1"/>
  <c r="E152" i="5"/>
  <c r="B155" i="5" l="1"/>
  <c r="C156" i="5"/>
  <c r="H153" i="5"/>
  <c r="E153" i="5"/>
  <c r="D154" i="5"/>
  <c r="I154" i="5" s="1"/>
  <c r="G153" i="5"/>
  <c r="F153" i="5"/>
  <c r="E154" i="5" l="1"/>
  <c r="H154" i="5"/>
  <c r="C157" i="5"/>
  <c r="B156" i="5"/>
  <c r="F154" i="5"/>
  <c r="G154" i="5"/>
  <c r="D155" i="5"/>
  <c r="I155" i="5" s="1"/>
  <c r="D156" i="5" l="1"/>
  <c r="I156" i="5" s="1"/>
  <c r="C158" i="5"/>
  <c r="B157" i="5"/>
  <c r="G155" i="5"/>
  <c r="H155" i="5"/>
  <c r="E155" i="5"/>
  <c r="F155" i="5"/>
  <c r="H156" i="5" l="1"/>
  <c r="D157" i="5"/>
  <c r="I157" i="5" s="1"/>
  <c r="B158" i="5"/>
  <c r="C159" i="5"/>
  <c r="E156" i="5"/>
  <c r="G156" i="5"/>
  <c r="F156" i="5"/>
  <c r="G157" i="5" l="1"/>
  <c r="E157" i="5"/>
  <c r="H157" i="5"/>
  <c r="C160" i="5"/>
  <c r="B159" i="5"/>
  <c r="D158" i="5"/>
  <c r="I158" i="5" s="1"/>
  <c r="F157" i="5"/>
  <c r="C161" i="5" l="1"/>
  <c r="B160" i="5"/>
  <c r="G158" i="5"/>
  <c r="E158" i="5"/>
  <c r="F158" i="5"/>
  <c r="H158" i="5"/>
  <c r="F159" i="5"/>
  <c r="D159" i="5"/>
  <c r="I159" i="5" s="1"/>
  <c r="H159" i="5"/>
  <c r="E159" i="5" l="1"/>
  <c r="G159" i="5"/>
  <c r="D160" i="5"/>
  <c r="I160" i="5" s="1"/>
  <c r="C162" i="5"/>
  <c r="B161" i="5"/>
  <c r="G160" i="5" l="1"/>
  <c r="F160" i="5"/>
  <c r="B162" i="5"/>
  <c r="C163" i="5"/>
  <c r="H160" i="5"/>
  <c r="D161" i="5"/>
  <c r="I161" i="5" s="1"/>
  <c r="E160" i="5"/>
  <c r="G161" i="5" l="1"/>
  <c r="B163" i="5"/>
  <c r="C164" i="5"/>
  <c r="D162" i="5"/>
  <c r="I162" i="5" s="1"/>
  <c r="F161" i="5"/>
  <c r="H161" i="5"/>
  <c r="E161" i="5"/>
  <c r="C165" i="5" l="1"/>
  <c r="B164" i="5"/>
  <c r="H162" i="5"/>
  <c r="E162" i="5"/>
  <c r="D163" i="5"/>
  <c r="I163" i="5" s="1"/>
  <c r="H163" i="5"/>
  <c r="F163" i="5"/>
  <c r="E163" i="5"/>
  <c r="G162" i="5"/>
  <c r="F162" i="5"/>
  <c r="G163" i="5" l="1"/>
  <c r="D164" i="5"/>
  <c r="I164" i="5" s="1"/>
  <c r="B165" i="5"/>
  <c r="C166" i="5"/>
  <c r="D165" i="5" l="1"/>
  <c r="I165" i="5" s="1"/>
  <c r="B166" i="5"/>
  <c r="C167" i="5"/>
  <c r="E164" i="5"/>
  <c r="F164" i="5"/>
  <c r="G164" i="5"/>
  <c r="H164" i="5"/>
  <c r="G165" i="5" l="1"/>
  <c r="B167" i="5"/>
  <c r="C168" i="5"/>
  <c r="D166" i="5"/>
  <c r="I166" i="5" s="1"/>
  <c r="E165" i="5"/>
  <c r="H165" i="5"/>
  <c r="F165" i="5"/>
  <c r="H166" i="5" l="1"/>
  <c r="G166" i="5"/>
  <c r="F166" i="5"/>
  <c r="C169" i="5"/>
  <c r="B168" i="5"/>
  <c r="E166" i="5"/>
  <c r="D167" i="5"/>
  <c r="I167" i="5" s="1"/>
  <c r="E167" i="5" l="1"/>
  <c r="C170" i="5"/>
  <c r="B169" i="5"/>
  <c r="H167" i="5"/>
  <c r="G167" i="5"/>
  <c r="F167" i="5"/>
  <c r="D168" i="5"/>
  <c r="I168" i="5" s="1"/>
  <c r="E168" i="5" l="1"/>
  <c r="D169" i="5"/>
  <c r="I169" i="5" s="1"/>
  <c r="G168" i="5"/>
  <c r="F168" i="5"/>
  <c r="C171" i="5"/>
  <c r="B170" i="5"/>
  <c r="H168" i="5"/>
  <c r="G169" i="5" l="1"/>
  <c r="F169" i="5"/>
  <c r="D170" i="5"/>
  <c r="I170" i="5" s="1"/>
  <c r="H169" i="5"/>
  <c r="B171" i="5"/>
  <c r="C172" i="5"/>
  <c r="E169" i="5"/>
  <c r="G170" i="5" l="1"/>
  <c r="E170" i="5"/>
  <c r="F170" i="5"/>
  <c r="B172" i="5"/>
  <c r="C173" i="5"/>
  <c r="D171" i="5"/>
  <c r="I171" i="5" s="1"/>
  <c r="H170" i="5"/>
  <c r="H171" i="5" l="1"/>
  <c r="D172" i="5"/>
  <c r="I172" i="5" s="1"/>
  <c r="E171" i="5"/>
  <c r="F171" i="5"/>
  <c r="G171" i="5"/>
  <c r="C174" i="5"/>
  <c r="B173" i="5"/>
  <c r="F172" i="5" l="1"/>
  <c r="E172" i="5"/>
  <c r="D173" i="5"/>
  <c r="I173" i="5" s="1"/>
  <c r="B174" i="5"/>
  <c r="C175" i="5"/>
  <c r="G172" i="5"/>
  <c r="H172" i="5"/>
  <c r="D174" i="5" l="1"/>
  <c r="I174" i="5" s="1"/>
  <c r="F174" i="5"/>
  <c r="E173" i="5"/>
  <c r="H173" i="5"/>
  <c r="F173" i="5"/>
  <c r="B175" i="5"/>
  <c r="C176" i="5"/>
  <c r="G173" i="5"/>
  <c r="E174" i="5" l="1"/>
  <c r="H174" i="5"/>
  <c r="C177" i="5"/>
  <c r="B176" i="5"/>
  <c r="G174" i="5"/>
  <c r="D175" i="5"/>
  <c r="I175" i="5" s="1"/>
  <c r="D176" i="5" l="1"/>
  <c r="I176" i="5" s="1"/>
  <c r="E176" i="5"/>
  <c r="H175" i="5"/>
  <c r="B177" i="5"/>
  <c r="C178" i="5"/>
  <c r="G175" i="5"/>
  <c r="E175" i="5"/>
  <c r="F175" i="5"/>
  <c r="B178" i="5" l="1"/>
  <c r="C179" i="5"/>
  <c r="G176" i="5"/>
  <c r="D177" i="5"/>
  <c r="I177" i="5" s="1"/>
  <c r="H176" i="5"/>
  <c r="F176" i="5"/>
  <c r="E177" i="5" l="1"/>
  <c r="G177" i="5"/>
  <c r="H177" i="5"/>
  <c r="F177" i="5"/>
  <c r="B179" i="5"/>
  <c r="C180" i="5"/>
  <c r="D178" i="5"/>
  <c r="I178" i="5" s="1"/>
  <c r="F178" i="5" l="1"/>
  <c r="G178" i="5"/>
  <c r="H178" i="5"/>
  <c r="B180" i="5"/>
  <c r="C181" i="5"/>
  <c r="E178" i="5"/>
  <c r="D179" i="5"/>
  <c r="I179" i="5" s="1"/>
  <c r="G179" i="5" l="1"/>
  <c r="D180" i="5"/>
  <c r="I180" i="5" s="1"/>
  <c r="H179" i="5"/>
  <c r="F179" i="5"/>
  <c r="E179" i="5"/>
  <c r="C182" i="5"/>
  <c r="B181" i="5"/>
  <c r="G180" i="5" l="1"/>
  <c r="F180" i="5"/>
  <c r="D181" i="5"/>
  <c r="I181" i="5" s="1"/>
  <c r="B182" i="5"/>
  <c r="C183" i="5"/>
  <c r="E180" i="5"/>
  <c r="H180" i="5"/>
  <c r="D182" i="5" l="1"/>
  <c r="I182" i="5" s="1"/>
  <c r="G182" i="5"/>
  <c r="H182" i="5"/>
  <c r="F181" i="5"/>
  <c r="H181" i="5"/>
  <c r="G181" i="5"/>
  <c r="C184" i="5"/>
  <c r="B183" i="5"/>
  <c r="E181" i="5"/>
  <c r="F182" i="5" l="1"/>
  <c r="C185" i="5"/>
  <c r="B184" i="5"/>
  <c r="D183" i="5"/>
  <c r="I183" i="5" s="1"/>
  <c r="E182" i="5"/>
  <c r="D184" i="5" l="1"/>
  <c r="I184" i="5" s="1"/>
  <c r="G184" i="5"/>
  <c r="H184" i="5"/>
  <c r="F183" i="5"/>
  <c r="H183" i="5"/>
  <c r="B185" i="5"/>
  <c r="C186" i="5"/>
  <c r="E183" i="5"/>
  <c r="G183" i="5"/>
  <c r="B186" i="5" l="1"/>
  <c r="C187" i="5"/>
  <c r="D185" i="5"/>
  <c r="I185" i="5" s="1"/>
  <c r="F184" i="5"/>
  <c r="E184" i="5"/>
  <c r="H185" i="5" l="1"/>
  <c r="C188" i="5"/>
  <c r="B187" i="5"/>
  <c r="F185" i="5"/>
  <c r="G185" i="5"/>
  <c r="E185" i="5"/>
  <c r="D186" i="5"/>
  <c r="I186" i="5" s="1"/>
  <c r="D187" i="5" l="1"/>
  <c r="I187" i="5" s="1"/>
  <c r="H187" i="5"/>
  <c r="G186" i="5"/>
  <c r="E186" i="5"/>
  <c r="F186" i="5"/>
  <c r="B188" i="5"/>
  <c r="C189" i="5"/>
  <c r="H186" i="5"/>
  <c r="F187" i="5" l="1"/>
  <c r="G187" i="5"/>
  <c r="B189" i="5"/>
  <c r="C190" i="5"/>
  <c r="E187" i="5"/>
  <c r="D188" i="5"/>
  <c r="I188" i="5" s="1"/>
  <c r="E188" i="5" l="1"/>
  <c r="C191" i="5"/>
  <c r="B190" i="5"/>
  <c r="D189" i="5"/>
  <c r="I189" i="5" s="1"/>
  <c r="F188" i="5"/>
  <c r="H188" i="5"/>
  <c r="G188" i="5"/>
  <c r="F189" i="5" l="1"/>
  <c r="D190" i="5"/>
  <c r="I190" i="5" s="1"/>
  <c r="E189" i="5"/>
  <c r="H189" i="5"/>
  <c r="B191" i="5"/>
  <c r="C192" i="5"/>
  <c r="G189" i="5"/>
  <c r="E190" i="5" l="1"/>
  <c r="F190" i="5"/>
  <c r="B192" i="5"/>
  <c r="C193" i="5"/>
  <c r="H190" i="5"/>
  <c r="D191" i="5"/>
  <c r="I191" i="5" s="1"/>
  <c r="G190" i="5"/>
  <c r="E191" i="5" l="1"/>
  <c r="B193" i="5"/>
  <c r="C194" i="5"/>
  <c r="D192" i="5"/>
  <c r="I192" i="5" s="1"/>
  <c r="F191" i="5"/>
  <c r="H191" i="5"/>
  <c r="G191" i="5"/>
  <c r="C195" i="5" l="1"/>
  <c r="B194" i="5"/>
  <c r="E192" i="5"/>
  <c r="F192" i="5"/>
  <c r="H192" i="5"/>
  <c r="D193" i="5"/>
  <c r="I193" i="5" s="1"/>
  <c r="G192" i="5"/>
  <c r="G193" i="5" l="1"/>
  <c r="F193" i="5"/>
  <c r="H193" i="5"/>
  <c r="D194" i="5"/>
  <c r="I194" i="5" s="1"/>
  <c r="E193" i="5"/>
  <c r="B195" i="5"/>
  <c r="C196" i="5"/>
  <c r="D195" i="5" l="1"/>
  <c r="I195" i="5" s="1"/>
  <c r="F195" i="5"/>
  <c r="E195" i="5"/>
  <c r="E194" i="5"/>
  <c r="B196" i="5"/>
  <c r="C197" i="5"/>
  <c r="H194" i="5"/>
  <c r="G194" i="5"/>
  <c r="F194" i="5"/>
  <c r="B197" i="5" l="1"/>
  <c r="C198" i="5"/>
  <c r="D196" i="5"/>
  <c r="I196" i="5" s="1"/>
  <c r="H195" i="5"/>
  <c r="G195" i="5"/>
  <c r="F196" i="5" l="1"/>
  <c r="G196" i="5"/>
  <c r="B198" i="5"/>
  <c r="C199" i="5"/>
  <c r="H196" i="5"/>
  <c r="E196" i="5"/>
  <c r="D197" i="5"/>
  <c r="I197" i="5" s="1"/>
  <c r="F197" i="5" l="1"/>
  <c r="C200" i="5"/>
  <c r="B199" i="5"/>
  <c r="G197" i="5"/>
  <c r="D198" i="5"/>
  <c r="I198" i="5" s="1"/>
  <c r="H198" i="5"/>
  <c r="F198" i="5"/>
  <c r="E198" i="5"/>
  <c r="H197" i="5"/>
  <c r="E197" i="5"/>
  <c r="D199" i="5" l="1"/>
  <c r="I199" i="5" s="1"/>
  <c r="G199" i="5"/>
  <c r="H199" i="5"/>
  <c r="G198" i="5"/>
  <c r="B200" i="5"/>
  <c r="C201" i="5"/>
  <c r="C202" i="5" l="1"/>
  <c r="B201" i="5"/>
  <c r="E199" i="5"/>
  <c r="D200" i="5"/>
  <c r="I200" i="5" s="1"/>
  <c r="F199" i="5"/>
  <c r="H200" i="5" l="1"/>
  <c r="F200" i="5"/>
  <c r="D201" i="5"/>
  <c r="I201" i="5" s="1"/>
  <c r="G200" i="5"/>
  <c r="E200" i="5"/>
  <c r="C203" i="5"/>
  <c r="B202" i="5"/>
  <c r="D202" i="5" l="1"/>
  <c r="I202" i="5" s="1"/>
  <c r="G202" i="5"/>
  <c r="F202" i="5"/>
  <c r="H202" i="5"/>
  <c r="E201" i="5"/>
  <c r="B203" i="5"/>
  <c r="C204" i="5"/>
  <c r="G201" i="5"/>
  <c r="H201" i="5"/>
  <c r="F201" i="5"/>
  <c r="C205" i="5" l="1"/>
  <c r="B204" i="5"/>
  <c r="D203" i="5"/>
  <c r="I203" i="5" s="1"/>
  <c r="E202" i="5"/>
  <c r="H203" i="5" l="1"/>
  <c r="E203" i="5"/>
  <c r="D204" i="5"/>
  <c r="I204" i="5" s="1"/>
  <c r="F203" i="5"/>
  <c r="G203" i="5"/>
  <c r="C206" i="5"/>
  <c r="B205" i="5"/>
  <c r="E204" i="5" l="1"/>
  <c r="D205" i="5"/>
  <c r="I205" i="5" s="1"/>
  <c r="C207" i="5"/>
  <c r="B206" i="5"/>
  <c r="F204" i="5"/>
  <c r="H204" i="5"/>
  <c r="G204" i="5"/>
  <c r="D206" i="5" l="1"/>
  <c r="I206" i="5" s="1"/>
  <c r="G205" i="5"/>
  <c r="E205" i="5"/>
  <c r="F205" i="5"/>
  <c r="B207" i="5"/>
  <c r="C208" i="5"/>
  <c r="H205" i="5"/>
  <c r="F206" i="5" l="1"/>
  <c r="E206" i="5"/>
  <c r="B208" i="5"/>
  <c r="C209" i="5"/>
  <c r="D207" i="5"/>
  <c r="I207" i="5" s="1"/>
  <c r="H207" i="5"/>
  <c r="E207" i="5"/>
  <c r="G206" i="5"/>
  <c r="H206" i="5"/>
  <c r="G207" i="5" l="1"/>
  <c r="C210" i="5"/>
  <c r="B209" i="5"/>
  <c r="D208" i="5"/>
  <c r="I208" i="5" s="1"/>
  <c r="F207" i="5"/>
  <c r="D209" i="5" l="1"/>
  <c r="I209" i="5" s="1"/>
  <c r="H209" i="5"/>
  <c r="G209" i="5"/>
  <c r="H208" i="5"/>
  <c r="G208" i="5"/>
  <c r="B210" i="5"/>
  <c r="C211" i="5"/>
  <c r="F208" i="5"/>
  <c r="E208" i="5"/>
  <c r="D210" i="5" l="1"/>
  <c r="I210" i="5" s="1"/>
  <c r="B211" i="5"/>
  <c r="C212" i="5"/>
  <c r="E209" i="5"/>
  <c r="F209" i="5"/>
  <c r="H210" i="5" l="1"/>
  <c r="E210" i="5"/>
  <c r="C213" i="5"/>
  <c r="B212" i="5"/>
  <c r="D211" i="5"/>
  <c r="I211" i="5" s="1"/>
  <c r="F210" i="5"/>
  <c r="G210" i="5"/>
  <c r="H211" i="5" l="1"/>
  <c r="D212" i="5"/>
  <c r="I212" i="5" s="1"/>
  <c r="F211" i="5"/>
  <c r="C214" i="5"/>
  <c r="B213" i="5"/>
  <c r="G211" i="5"/>
  <c r="E211" i="5"/>
  <c r="C215" i="5" l="1"/>
  <c r="B214" i="5"/>
  <c r="E212" i="5"/>
  <c r="F212" i="5"/>
  <c r="G212" i="5"/>
  <c r="D213" i="5"/>
  <c r="I213" i="5" s="1"/>
  <c r="H212" i="5"/>
  <c r="E213" i="5" l="1"/>
  <c r="F213" i="5"/>
  <c r="H213" i="5"/>
  <c r="D214" i="5"/>
  <c r="I214" i="5" s="1"/>
  <c r="G213" i="5"/>
  <c r="B215" i="5"/>
  <c r="C216" i="5"/>
  <c r="F214" i="5" l="1"/>
  <c r="G214" i="5"/>
  <c r="E214" i="5"/>
  <c r="C217" i="5"/>
  <c r="B216" i="5"/>
  <c r="D215" i="5"/>
  <c r="I215" i="5" s="1"/>
  <c r="H214" i="5"/>
  <c r="E215" i="5" l="1"/>
  <c r="C218" i="5"/>
  <c r="B217" i="5"/>
  <c r="F215" i="5"/>
  <c r="H215" i="5"/>
  <c r="G215" i="5"/>
  <c r="D216" i="5"/>
  <c r="I216" i="5" s="1"/>
  <c r="E216" i="5" l="1"/>
  <c r="D217" i="5"/>
  <c r="I217" i="5" s="1"/>
  <c r="B218" i="5"/>
  <c r="C219" i="5"/>
  <c r="G216" i="5"/>
  <c r="H216" i="5"/>
  <c r="F216" i="5"/>
  <c r="C220" i="5" l="1"/>
  <c r="B219" i="5"/>
  <c r="G217" i="5"/>
  <c r="D218" i="5"/>
  <c r="I218" i="5" s="1"/>
  <c r="E217" i="5"/>
  <c r="H217" i="5"/>
  <c r="F217" i="5"/>
  <c r="E218" i="5" l="1"/>
  <c r="D219" i="5"/>
  <c r="I219" i="5" s="1"/>
  <c r="F218" i="5"/>
  <c r="H218" i="5"/>
  <c r="G218" i="5"/>
  <c r="C221" i="5"/>
  <c r="B220" i="5"/>
  <c r="E219" i="5" l="1"/>
  <c r="F219" i="5"/>
  <c r="D220" i="5"/>
  <c r="I220" i="5" s="1"/>
  <c r="C222" i="5"/>
  <c r="B221" i="5"/>
  <c r="H219" i="5"/>
  <c r="G219" i="5"/>
  <c r="B222" i="5" l="1"/>
  <c r="C223" i="5"/>
  <c r="E220" i="5"/>
  <c r="H220" i="5"/>
  <c r="F220" i="5"/>
  <c r="D221" i="5"/>
  <c r="I221" i="5" s="1"/>
  <c r="G220" i="5"/>
  <c r="H221" i="5" l="1"/>
  <c r="C224" i="5"/>
  <c r="B223" i="5"/>
  <c r="G221" i="5"/>
  <c r="E221" i="5"/>
  <c r="F221" i="5"/>
  <c r="D222" i="5"/>
  <c r="I222" i="5" s="1"/>
  <c r="F222" i="5" l="1"/>
  <c r="D223" i="5"/>
  <c r="I223" i="5" s="1"/>
  <c r="G222" i="5"/>
  <c r="B224" i="5"/>
  <c r="C225" i="5"/>
  <c r="H222" i="5"/>
  <c r="E222" i="5"/>
  <c r="D224" i="5" l="1"/>
  <c r="I224" i="5" s="1"/>
  <c r="E224" i="5"/>
  <c r="G223" i="5"/>
  <c r="F223" i="5"/>
  <c r="H223" i="5"/>
  <c r="B225" i="5"/>
  <c r="C226" i="5"/>
  <c r="E223" i="5"/>
  <c r="F224" i="5" l="1"/>
  <c r="H224" i="5"/>
  <c r="B226" i="5"/>
  <c r="C227" i="5"/>
  <c r="G224" i="5"/>
  <c r="D225" i="5"/>
  <c r="I225" i="5" s="1"/>
  <c r="E225" i="5" l="1"/>
  <c r="C228" i="5"/>
  <c r="B227" i="5"/>
  <c r="F225" i="5"/>
  <c r="D226" i="5"/>
  <c r="I226" i="5" s="1"/>
  <c r="G226" i="5"/>
  <c r="H226" i="5"/>
  <c r="H225" i="5"/>
  <c r="G225" i="5"/>
  <c r="F226" i="5" l="1"/>
  <c r="D227" i="5"/>
  <c r="I227" i="5" s="1"/>
  <c r="E226" i="5"/>
  <c r="B228" i="5"/>
  <c r="C229" i="5"/>
  <c r="D228" i="5" l="1"/>
  <c r="I228" i="5" s="1"/>
  <c r="G228" i="5"/>
  <c r="H228" i="5"/>
  <c r="F227" i="5"/>
  <c r="G227" i="5"/>
  <c r="E227" i="5"/>
  <c r="B229" i="5"/>
  <c r="C230" i="5"/>
  <c r="H227" i="5"/>
  <c r="F228" i="5" l="1"/>
  <c r="C231" i="5"/>
  <c r="B230" i="5"/>
  <c r="E228" i="5"/>
  <c r="D229" i="5"/>
  <c r="I229" i="5" s="1"/>
  <c r="F229" i="5" l="1"/>
  <c r="G229" i="5"/>
  <c r="H229" i="5"/>
  <c r="D230" i="5"/>
  <c r="I230" i="5" s="1"/>
  <c r="E229" i="5"/>
  <c r="C232" i="5"/>
  <c r="B231" i="5"/>
  <c r="E230" i="5" l="1"/>
  <c r="G230" i="5"/>
  <c r="D231" i="5"/>
  <c r="I231" i="5" s="1"/>
  <c r="F230" i="5"/>
  <c r="B232" i="5"/>
  <c r="C233" i="5"/>
  <c r="H230" i="5"/>
  <c r="F231" i="5" l="1"/>
  <c r="H231" i="5"/>
  <c r="E231" i="5"/>
  <c r="C234" i="5"/>
  <c r="B233" i="5"/>
  <c r="D232" i="5"/>
  <c r="I232" i="5" s="1"/>
  <c r="G231" i="5"/>
  <c r="C235" i="5" l="1"/>
  <c r="B234" i="5"/>
  <c r="H232" i="5"/>
  <c r="E232" i="5"/>
  <c r="F232" i="5"/>
  <c r="G232" i="5"/>
  <c r="D233" i="5"/>
  <c r="I233" i="5" s="1"/>
  <c r="H233" i="5" l="1"/>
  <c r="E233" i="5"/>
  <c r="F233" i="5"/>
  <c r="D234" i="5"/>
  <c r="I234" i="5" s="1"/>
  <c r="G233" i="5"/>
  <c r="C236" i="5"/>
  <c r="B235" i="5"/>
  <c r="H234" i="5" l="1"/>
  <c r="B236" i="5"/>
  <c r="C237" i="5"/>
  <c r="D235" i="5"/>
  <c r="I235" i="5" s="1"/>
  <c r="G234" i="5"/>
  <c r="E234" i="5"/>
  <c r="F234" i="5"/>
  <c r="B237" i="5" l="1"/>
  <c r="C238" i="5"/>
  <c r="D236" i="5"/>
  <c r="I236" i="5" s="1"/>
  <c r="E235" i="5"/>
  <c r="H235" i="5"/>
  <c r="G235" i="5"/>
  <c r="F235" i="5"/>
  <c r="H236" i="5" l="1"/>
  <c r="E236" i="5"/>
  <c r="F236" i="5"/>
  <c r="B238" i="5"/>
  <c r="C239" i="5"/>
  <c r="G236" i="5"/>
  <c r="D237" i="5"/>
  <c r="I237" i="5" s="1"/>
  <c r="D238" i="5" l="1"/>
  <c r="I238" i="5" s="1"/>
  <c r="E237" i="5"/>
  <c r="H237" i="5"/>
  <c r="G237" i="5"/>
  <c r="F237" i="5"/>
  <c r="C240" i="5"/>
  <c r="B239" i="5"/>
  <c r="H238" i="5" l="1"/>
  <c r="E238" i="5"/>
  <c r="D239" i="5"/>
  <c r="B240" i="5"/>
  <c r="C241" i="5"/>
  <c r="G238" i="5"/>
  <c r="F238" i="5"/>
  <c r="H239" i="5" l="1"/>
  <c r="I239" i="5"/>
  <c r="G239" i="5"/>
  <c r="D240" i="5"/>
  <c r="I240" i="5" s="1"/>
  <c r="E239" i="5"/>
  <c r="B241" i="5"/>
  <c r="C242" i="5"/>
  <c r="F239" i="5"/>
  <c r="H240" i="5" l="1"/>
  <c r="G240" i="5"/>
  <c r="B242" i="5"/>
  <c r="C243" i="5"/>
  <c r="D241" i="5"/>
  <c r="I241" i="5" s="1"/>
  <c r="H241" i="5"/>
  <c r="G241" i="5"/>
  <c r="E240" i="5"/>
  <c r="F240" i="5"/>
  <c r="C244" i="5" l="1"/>
  <c r="B243" i="5"/>
  <c r="F241" i="5"/>
  <c r="D242" i="5"/>
  <c r="I242" i="5" s="1"/>
  <c r="E241" i="5"/>
  <c r="F242" i="5" l="1"/>
  <c r="H242" i="5"/>
  <c r="D243" i="5"/>
  <c r="I243" i="5" s="1"/>
  <c r="E242" i="5"/>
  <c r="G242" i="5"/>
  <c r="B244" i="5"/>
  <c r="C245" i="5"/>
  <c r="F243" i="5" l="1"/>
  <c r="D244" i="5"/>
  <c r="I244" i="5" s="1"/>
  <c r="B245" i="5"/>
  <c r="C246" i="5"/>
  <c r="E243" i="5"/>
  <c r="G243" i="5"/>
  <c r="H243" i="5"/>
  <c r="C247" i="5" l="1"/>
  <c r="B246" i="5"/>
  <c r="E244" i="5"/>
  <c r="D245" i="5"/>
  <c r="I245" i="5" s="1"/>
  <c r="F244" i="5"/>
  <c r="H244" i="5"/>
  <c r="G244" i="5"/>
  <c r="E245" i="5" l="1"/>
  <c r="D246" i="5"/>
  <c r="I246" i="5" s="1"/>
  <c r="F245" i="5"/>
  <c r="H245" i="5"/>
  <c r="G245" i="5"/>
  <c r="B247" i="5"/>
  <c r="C248" i="5"/>
  <c r="E246" i="5" l="1"/>
  <c r="F246" i="5"/>
  <c r="B248" i="5"/>
  <c r="C249" i="5"/>
  <c r="D247" i="5"/>
  <c r="I247" i="5" s="1"/>
  <c r="G246" i="5"/>
  <c r="H246" i="5"/>
  <c r="B249" i="5" l="1"/>
  <c r="C250" i="5"/>
  <c r="G247" i="5"/>
  <c r="D248" i="5"/>
  <c r="E247" i="5"/>
  <c r="H247" i="5"/>
  <c r="F247" i="5"/>
  <c r="G248" i="5" l="1"/>
  <c r="I248" i="5"/>
  <c r="F248" i="5"/>
  <c r="C251" i="5"/>
  <c r="B250" i="5"/>
  <c r="H248" i="5"/>
  <c r="E248" i="5"/>
  <c r="D249" i="5"/>
  <c r="I249" i="5" s="1"/>
  <c r="B251" i="5" l="1"/>
  <c r="C252" i="5"/>
  <c r="G249" i="5"/>
  <c r="F249" i="5"/>
  <c r="H249" i="5"/>
  <c r="E249" i="5"/>
  <c r="D250" i="5"/>
  <c r="I250" i="5" s="1"/>
  <c r="E250" i="5" l="1"/>
  <c r="G250" i="5"/>
  <c r="H250" i="5"/>
  <c r="B252" i="5"/>
  <c r="C253" i="5"/>
  <c r="F250" i="5"/>
  <c r="D251" i="5"/>
  <c r="D252" i="5" l="1"/>
  <c r="I252" i="5" s="1"/>
  <c r="H252" i="5"/>
  <c r="G252" i="5"/>
  <c r="H251" i="5"/>
  <c r="I251" i="5"/>
  <c r="F251" i="5"/>
  <c r="G251" i="5"/>
  <c r="E251" i="5"/>
  <c r="B253" i="5"/>
  <c r="C254" i="5"/>
  <c r="B254" i="5" l="1"/>
  <c r="C255" i="5"/>
  <c r="E252" i="5"/>
  <c r="D253" i="5"/>
  <c r="I253" i="5" s="1"/>
  <c r="F252" i="5"/>
  <c r="G253" i="5" l="1"/>
  <c r="F253" i="5"/>
  <c r="C256" i="5"/>
  <c r="B255" i="5"/>
  <c r="H253" i="5"/>
  <c r="E253" i="5"/>
  <c r="D254" i="5"/>
  <c r="I254" i="5" s="1"/>
  <c r="D255" i="5" l="1"/>
  <c r="I255" i="5" s="1"/>
  <c r="F255" i="5"/>
  <c r="B256" i="5"/>
  <c r="C257" i="5"/>
  <c r="H254" i="5"/>
  <c r="E254" i="5"/>
  <c r="G254" i="5"/>
  <c r="F254" i="5"/>
  <c r="E255" i="5" l="1"/>
  <c r="B257" i="5"/>
  <c r="C258" i="5"/>
  <c r="G255" i="5"/>
  <c r="D256" i="5"/>
  <c r="I256" i="5" s="1"/>
  <c r="H256" i="5"/>
  <c r="G256" i="5"/>
  <c r="H255" i="5"/>
  <c r="E256" i="5" l="1"/>
  <c r="C259" i="5"/>
  <c r="B258" i="5"/>
  <c r="F256" i="5"/>
  <c r="D257" i="5"/>
  <c r="I257" i="5" s="1"/>
  <c r="D258" i="5" l="1"/>
  <c r="I258" i="5" s="1"/>
  <c r="H258" i="5"/>
  <c r="G258" i="5"/>
  <c r="E257" i="5"/>
  <c r="F257" i="5"/>
  <c r="H257" i="5"/>
  <c r="G257" i="5"/>
  <c r="B259" i="5"/>
  <c r="C260" i="5"/>
  <c r="E258" i="5" l="1"/>
  <c r="B260" i="5"/>
  <c r="C261" i="5"/>
  <c r="D259" i="5"/>
  <c r="I259" i="5" s="1"/>
  <c r="F258" i="5"/>
  <c r="F259" i="5" l="1"/>
  <c r="B261" i="5"/>
  <c r="C262" i="5"/>
  <c r="D260" i="5"/>
  <c r="G259" i="5"/>
  <c r="H259" i="5"/>
  <c r="E259" i="5"/>
  <c r="G260" i="5" l="1"/>
  <c r="I260" i="5"/>
  <c r="C263" i="5"/>
  <c r="B262" i="5"/>
  <c r="D261" i="5"/>
  <c r="I261" i="5" s="1"/>
  <c r="H261" i="5"/>
  <c r="F261" i="5"/>
  <c r="F260" i="5"/>
  <c r="E260" i="5"/>
  <c r="H260" i="5"/>
  <c r="D262" i="5" l="1"/>
  <c r="I262" i="5" s="1"/>
  <c r="G262" i="5"/>
  <c r="E261" i="5"/>
  <c r="B263" i="5"/>
  <c r="C264" i="5"/>
  <c r="G261" i="5"/>
  <c r="B264" i="5" l="1"/>
  <c r="C265" i="5"/>
  <c r="F262" i="5"/>
  <c r="H262" i="5"/>
  <c r="D263" i="5"/>
  <c r="E263" i="5" s="1"/>
  <c r="E262" i="5"/>
  <c r="F263" i="5" l="1"/>
  <c r="B265" i="5"/>
  <c r="C266" i="5"/>
  <c r="H263" i="5"/>
  <c r="I263" i="5"/>
  <c r="G263" i="5"/>
  <c r="D264" i="5"/>
  <c r="I264" i="5" s="1"/>
  <c r="H264" i="5" l="1"/>
  <c r="C267" i="5"/>
  <c r="B266" i="5"/>
  <c r="F264" i="5"/>
  <c r="D265" i="5"/>
  <c r="I265" i="5" s="1"/>
  <c r="G264" i="5"/>
  <c r="E264" i="5"/>
  <c r="D266" i="5" l="1"/>
  <c r="I266" i="5" s="1"/>
  <c r="H266" i="5"/>
  <c r="F266" i="5"/>
  <c r="H265" i="5"/>
  <c r="F265" i="5"/>
  <c r="C268" i="5"/>
  <c r="B267" i="5"/>
  <c r="G265" i="5"/>
  <c r="E265" i="5"/>
  <c r="B268" i="5" l="1"/>
  <c r="C269" i="5"/>
  <c r="E266" i="5"/>
  <c r="G266" i="5"/>
  <c r="D267" i="5"/>
  <c r="I267" i="5" s="1"/>
  <c r="E267" i="5" l="1"/>
  <c r="G267" i="5"/>
  <c r="H267" i="5"/>
  <c r="F267" i="5"/>
  <c r="C270" i="5"/>
  <c r="B269" i="5"/>
  <c r="D268" i="5"/>
  <c r="I268" i="5" s="1"/>
  <c r="E268" i="5" l="1"/>
  <c r="H268" i="5"/>
  <c r="G268" i="5"/>
  <c r="D269" i="5"/>
  <c r="I269" i="5" s="1"/>
  <c r="F268" i="5"/>
  <c r="C271" i="5"/>
  <c r="B270" i="5"/>
  <c r="G269" i="5" l="1"/>
  <c r="H269" i="5"/>
  <c r="D270" i="5"/>
  <c r="I270" i="5" s="1"/>
  <c r="E269" i="5"/>
  <c r="C272" i="5"/>
  <c r="B271" i="5"/>
  <c r="F269" i="5"/>
  <c r="E270" i="5" l="1"/>
  <c r="F270" i="5"/>
  <c r="D271" i="5"/>
  <c r="I271" i="5" s="1"/>
  <c r="H270" i="5"/>
  <c r="C273" i="5"/>
  <c r="B272" i="5"/>
  <c r="G270" i="5"/>
  <c r="E271" i="5" l="1"/>
  <c r="D272" i="5"/>
  <c r="I272" i="5" s="1"/>
  <c r="H271" i="5"/>
  <c r="F271" i="5"/>
  <c r="B273" i="5"/>
  <c r="C274" i="5"/>
  <c r="G271" i="5"/>
  <c r="G272" i="5" l="1"/>
  <c r="H272" i="5"/>
  <c r="E272" i="5"/>
  <c r="B274" i="5"/>
  <c r="C275" i="5"/>
  <c r="D273" i="5"/>
  <c r="I273" i="5" s="1"/>
  <c r="F272" i="5"/>
  <c r="D274" i="5" l="1"/>
  <c r="I274" i="5" s="1"/>
  <c r="G273" i="5"/>
  <c r="H273" i="5"/>
  <c r="E273" i="5"/>
  <c r="F273" i="5"/>
  <c r="B275" i="5"/>
  <c r="C276" i="5"/>
  <c r="E274" i="5" l="1"/>
  <c r="F274" i="5"/>
  <c r="B276" i="5"/>
  <c r="C277" i="5"/>
  <c r="D275" i="5"/>
  <c r="I275" i="5" s="1"/>
  <c r="G274" i="5"/>
  <c r="H274" i="5"/>
  <c r="H275" i="5" l="1"/>
  <c r="C278" i="5"/>
  <c r="B277" i="5"/>
  <c r="D276" i="5"/>
  <c r="I276" i="5" s="1"/>
  <c r="E275" i="5"/>
  <c r="F275" i="5"/>
  <c r="G275" i="5"/>
  <c r="D277" i="5" l="1"/>
  <c r="I277" i="5" s="1"/>
  <c r="G277" i="5"/>
  <c r="H277" i="5"/>
  <c r="F276" i="5"/>
  <c r="B278" i="5"/>
  <c r="C279" i="5"/>
  <c r="G276" i="5"/>
  <c r="H276" i="5"/>
  <c r="E276" i="5"/>
  <c r="B279" i="5" l="1"/>
  <c r="C280" i="5"/>
  <c r="D278" i="5"/>
  <c r="F278" i="5" s="1"/>
  <c r="E277" i="5"/>
  <c r="F277" i="5"/>
  <c r="H278" i="5" l="1"/>
  <c r="G278" i="5"/>
  <c r="I278" i="5"/>
  <c r="C281" i="5"/>
  <c r="B280" i="5"/>
  <c r="E278" i="5"/>
  <c r="D279" i="5"/>
  <c r="I279" i="5" s="1"/>
  <c r="E279" i="5" l="1"/>
  <c r="B281" i="5"/>
  <c r="C282" i="5"/>
  <c r="G279" i="5"/>
  <c r="H279" i="5"/>
  <c r="F279" i="5"/>
  <c r="D280" i="5"/>
  <c r="F280" i="5" l="1"/>
  <c r="I280" i="5"/>
  <c r="B282" i="5"/>
  <c r="C283" i="5"/>
  <c r="B283" i="5" s="1"/>
  <c r="G280" i="5"/>
  <c r="D281" i="5"/>
  <c r="G281" i="5" s="1"/>
  <c r="E280" i="5"/>
  <c r="H280" i="5"/>
  <c r="D283" i="5" l="1"/>
  <c r="I283" i="5" s="1"/>
  <c r="G283" i="5"/>
  <c r="E283" i="5"/>
  <c r="F283" i="5"/>
  <c r="D282" i="5"/>
  <c r="I282" i="5" s="1"/>
  <c r="F282" i="5"/>
  <c r="E282" i="5"/>
  <c r="F281" i="5"/>
  <c r="I281" i="5"/>
  <c r="E281" i="5"/>
  <c r="H281" i="5"/>
  <c r="G282" i="5" l="1"/>
  <c r="H282" i="5"/>
  <c r="H283" i="5"/>
</calcChain>
</file>

<file path=xl/sharedStrings.xml><?xml version="1.0" encoding="utf-8"?>
<sst xmlns="http://schemas.openxmlformats.org/spreadsheetml/2006/main" count="43" uniqueCount="43">
  <si>
    <t>pH</t>
  </si>
  <si>
    <t>[H+]</t>
  </si>
  <si>
    <t>denom</t>
  </si>
  <si>
    <t>a0</t>
  </si>
  <si>
    <t>a2</t>
  </si>
  <si>
    <t>a1</t>
  </si>
  <si>
    <t>a3</t>
  </si>
  <si>
    <t>a4</t>
  </si>
  <si>
    <t>(phosphoric acid)</t>
  </si>
  <si>
    <t>(EDTA)</t>
  </si>
  <si>
    <t>(carbonic acid)</t>
  </si>
  <si>
    <t>sample data:</t>
  </si>
  <si>
    <t>Alpha Plots for a Polyprotic Acid</t>
  </si>
  <si>
    <t>(phthalic acid)</t>
  </si>
  <si>
    <t>Quick Start</t>
  </si>
  <si>
    <t>Worksheets in this file</t>
  </si>
  <si>
    <t xml:space="preserve"> 'notes' - this page with background information.</t>
  </si>
  <si>
    <t>Background</t>
  </si>
  <si>
    <r>
      <t xml:space="preserve">Click on the 'alpha plot' worksheet and enter </t>
    </r>
    <r>
      <rPr>
        <i/>
        <sz val="11"/>
        <rFont val="Calibri"/>
        <family val="2"/>
      </rPr>
      <t>K</t>
    </r>
    <r>
      <rPr>
        <vertAlign val="subscript"/>
        <sz val="11"/>
        <rFont val="Calibri"/>
        <family val="2"/>
      </rPr>
      <t>a</t>
    </r>
    <r>
      <rPr>
        <sz val="11"/>
        <rFont val="Calibri"/>
        <family val="2"/>
      </rPr>
      <t xml:space="preserve"> values for a polyprotic acid.</t>
    </r>
  </si>
  <si>
    <t>For example, neutralizing the first proton makes the remaining protons more difficult to remove.</t>
  </si>
  <si>
    <r>
      <t>H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A  +  H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O  &lt;==&gt;  HA־  +  H</t>
    </r>
    <r>
      <rPr>
        <vertAlign val="subscript"/>
        <sz val="11"/>
        <rFont val="Calibri"/>
        <family val="2"/>
      </rPr>
      <t>3</t>
    </r>
    <r>
      <rPr>
        <sz val="11"/>
        <rFont val="Calibri"/>
        <family val="2"/>
      </rPr>
      <t>O</t>
    </r>
    <r>
      <rPr>
        <vertAlign val="superscript"/>
        <sz val="11"/>
        <rFont val="Calibri"/>
        <family val="2"/>
      </rPr>
      <t>+</t>
    </r>
  </si>
  <si>
    <r>
      <rPr>
        <i/>
        <sz val="11"/>
        <rFont val="Calibri"/>
        <family val="2"/>
      </rPr>
      <t>K</t>
    </r>
    <r>
      <rPr>
        <vertAlign val="subscript"/>
        <sz val="11"/>
        <rFont val="Calibri"/>
        <family val="2"/>
      </rPr>
      <t>a1</t>
    </r>
    <r>
      <rPr>
        <sz val="11"/>
        <rFont val="Calibri"/>
        <family val="2"/>
      </rPr>
      <t xml:space="preserve"> = [HA</t>
    </r>
    <r>
      <rPr>
        <vertAlign val="superscript"/>
        <sz val="11"/>
        <rFont val="Calibri"/>
        <family val="2"/>
      </rPr>
      <t>-</t>
    </r>
    <r>
      <rPr>
        <sz val="11"/>
        <rFont val="Calibri"/>
        <family val="2"/>
      </rPr>
      <t>][H</t>
    </r>
    <r>
      <rPr>
        <vertAlign val="subscript"/>
        <sz val="11"/>
        <rFont val="Calibri"/>
        <family val="2"/>
      </rPr>
      <t>3</t>
    </r>
    <r>
      <rPr>
        <sz val="11"/>
        <rFont val="Calibri"/>
        <family val="2"/>
      </rPr>
      <t>O</t>
    </r>
    <r>
      <rPr>
        <vertAlign val="superscript"/>
        <sz val="11"/>
        <rFont val="Calibri"/>
        <family val="2"/>
      </rPr>
      <t>+</t>
    </r>
    <r>
      <rPr>
        <sz val="11"/>
        <rFont val="Calibri"/>
        <family val="2"/>
      </rPr>
      <t>]/[H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A]</t>
    </r>
  </si>
  <si>
    <r>
      <t>HA</t>
    </r>
    <r>
      <rPr>
        <vertAlign val="superscript"/>
        <sz val="11"/>
        <rFont val="Calibri"/>
        <family val="2"/>
      </rPr>
      <t>-</t>
    </r>
    <r>
      <rPr>
        <sz val="11"/>
        <rFont val="Calibri"/>
        <family val="2"/>
      </rPr>
      <t xml:space="preserve">  +  H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O  &lt;==&gt;  A</t>
    </r>
    <r>
      <rPr>
        <vertAlign val="superscript"/>
        <sz val="11"/>
        <rFont val="Calibri"/>
        <family val="2"/>
      </rPr>
      <t>2-</t>
    </r>
    <r>
      <rPr>
        <sz val="11"/>
        <rFont val="Calibri"/>
        <family val="2"/>
      </rPr>
      <t xml:space="preserve"> + H</t>
    </r>
    <r>
      <rPr>
        <vertAlign val="subscript"/>
        <sz val="11"/>
        <rFont val="Calibri"/>
        <family val="2"/>
      </rPr>
      <t>3</t>
    </r>
    <r>
      <rPr>
        <sz val="11"/>
        <rFont val="Calibri"/>
        <family val="2"/>
      </rPr>
      <t>O</t>
    </r>
    <r>
      <rPr>
        <vertAlign val="superscript"/>
        <sz val="11"/>
        <rFont val="Calibri"/>
        <family val="2"/>
      </rPr>
      <t>+</t>
    </r>
  </si>
  <si>
    <r>
      <rPr>
        <i/>
        <sz val="11"/>
        <rFont val="Calibri"/>
        <family val="2"/>
      </rPr>
      <t>K</t>
    </r>
    <r>
      <rPr>
        <vertAlign val="subscript"/>
        <sz val="11"/>
        <rFont val="Calibri"/>
        <family val="2"/>
      </rPr>
      <t>a2</t>
    </r>
    <r>
      <rPr>
        <sz val="11"/>
        <rFont val="Calibri"/>
        <family val="2"/>
      </rPr>
      <t xml:space="preserve"> = [A</t>
    </r>
    <r>
      <rPr>
        <vertAlign val="superscript"/>
        <sz val="11"/>
        <rFont val="Calibri"/>
        <family val="2"/>
      </rPr>
      <t>2-</t>
    </r>
    <r>
      <rPr>
        <sz val="11"/>
        <rFont val="Calibri"/>
        <family val="2"/>
      </rPr>
      <t>][H</t>
    </r>
    <r>
      <rPr>
        <vertAlign val="subscript"/>
        <sz val="11"/>
        <rFont val="Calibri"/>
        <family val="2"/>
      </rPr>
      <t>3</t>
    </r>
    <r>
      <rPr>
        <sz val="11"/>
        <rFont val="Calibri"/>
        <family val="2"/>
      </rPr>
      <t>O</t>
    </r>
    <r>
      <rPr>
        <vertAlign val="superscript"/>
        <sz val="11"/>
        <rFont val="Calibri"/>
        <family val="2"/>
      </rPr>
      <t>+</t>
    </r>
    <r>
      <rPr>
        <sz val="11"/>
        <rFont val="Calibri"/>
        <family val="2"/>
      </rPr>
      <t>]/[HA</t>
    </r>
    <r>
      <rPr>
        <vertAlign val="superscript"/>
        <sz val="11"/>
        <rFont val="Calibri"/>
        <family val="2"/>
      </rPr>
      <t>-</t>
    </r>
    <r>
      <rPr>
        <sz val="11"/>
        <rFont val="Calibri"/>
        <family val="2"/>
      </rPr>
      <t>]</t>
    </r>
  </si>
  <si>
    <t>The reaction equilibria and equilibrium constant expressions for a diprotic acid are:</t>
  </si>
  <si>
    <r>
      <t>p</t>
    </r>
    <r>
      <rPr>
        <b/>
        <i/>
        <sz val="11"/>
        <rFont val="Calibri"/>
        <family val="2"/>
      </rPr>
      <t>K</t>
    </r>
    <r>
      <rPr>
        <b/>
        <i/>
        <vertAlign val="subscript"/>
        <sz val="11"/>
        <rFont val="Calibri"/>
        <family val="2"/>
      </rPr>
      <t>a</t>
    </r>
  </si>
  <si>
    <r>
      <t>K</t>
    </r>
    <r>
      <rPr>
        <vertAlign val="subscript"/>
        <sz val="11"/>
        <rFont val="Calibri"/>
        <family val="2"/>
      </rPr>
      <t>a1</t>
    </r>
  </si>
  <si>
    <r>
      <t>K</t>
    </r>
    <r>
      <rPr>
        <vertAlign val="subscript"/>
        <sz val="11"/>
        <rFont val="Calibri"/>
        <family val="2"/>
      </rPr>
      <t>a2</t>
    </r>
  </si>
  <si>
    <r>
      <t>K</t>
    </r>
    <r>
      <rPr>
        <vertAlign val="subscript"/>
        <sz val="11"/>
        <rFont val="Calibri"/>
        <family val="2"/>
      </rPr>
      <t>a3</t>
    </r>
  </si>
  <si>
    <r>
      <t>K</t>
    </r>
    <r>
      <rPr>
        <vertAlign val="subscript"/>
        <sz val="11"/>
        <rFont val="Calibri"/>
        <family val="2"/>
      </rPr>
      <t>a4</t>
    </r>
  </si>
  <si>
    <r>
      <t xml:space="preserve">Enter zeros for </t>
    </r>
    <r>
      <rPr>
        <i/>
        <sz val="11"/>
        <rFont val="Calibri"/>
        <family val="2"/>
      </rPr>
      <t>K</t>
    </r>
    <r>
      <rPr>
        <vertAlign val="subscript"/>
        <sz val="11"/>
        <rFont val="Calibri"/>
        <family val="2"/>
      </rPr>
      <t>a4</t>
    </r>
    <r>
      <rPr>
        <sz val="11"/>
        <rFont val="Calibri"/>
        <family val="2"/>
      </rPr>
      <t>, etc for acids with fewer than four acidic protons.</t>
    </r>
  </si>
  <si>
    <t xml:space="preserve">Instructions: </t>
  </si>
  <si>
    <t>Enter Ka values for the polyprotic acid in the unshaded cells.</t>
  </si>
  <si>
    <t xml:space="preserve"> 'alpha plot' - alpha values of all equilibrium species plotted versus pH.</t>
  </si>
  <si>
    <r>
      <t xml:space="preserve">Polyprotic acids have multiple acidic protons with different </t>
    </r>
    <r>
      <rPr>
        <i/>
        <sz val="11"/>
        <rFont val="Calibri"/>
        <family val="2"/>
      </rPr>
      <t>K</t>
    </r>
    <r>
      <rPr>
        <vertAlign val="subscript"/>
        <sz val="11"/>
        <rFont val="Calibri"/>
        <family val="2"/>
      </rPr>
      <t>a</t>
    </r>
    <r>
      <rPr>
        <sz val="11"/>
        <rFont val="Calibri"/>
        <family val="2"/>
      </rPr>
      <t xml:space="preserve"> values.</t>
    </r>
  </si>
  <si>
    <r>
      <t xml:space="preserve">where the different </t>
    </r>
    <r>
      <rPr>
        <i/>
        <sz val="11"/>
        <rFont val="Calibri"/>
        <family val="2"/>
      </rPr>
      <t>K</t>
    </r>
    <r>
      <rPr>
        <vertAlign val="subscript"/>
        <sz val="11"/>
        <rFont val="Calibri"/>
        <family val="2"/>
      </rPr>
      <t>a</t>
    </r>
    <r>
      <rPr>
        <sz val="11"/>
        <rFont val="Calibri"/>
        <family val="2"/>
      </rPr>
      <t xml:space="preserve"> values are denoted with a numerical subscript. </t>
    </r>
  </si>
  <si>
    <t>An alpha value is the fraction, 0 to 1, of one form of the polyprotic acid, e.g.:</t>
  </si>
  <si>
    <r>
      <t xml:space="preserve">where [HA] is the concentration of one specific form and </t>
    </r>
    <r>
      <rPr>
        <i/>
        <sz val="11"/>
        <rFont val="Calibri"/>
        <family val="2"/>
      </rPr>
      <t>c</t>
    </r>
    <r>
      <rPr>
        <vertAlign val="subscript"/>
        <sz val="11"/>
        <rFont val="Calibri"/>
        <family val="2"/>
      </rPr>
      <t>total</t>
    </r>
    <r>
      <rPr>
        <sz val="11"/>
        <rFont val="Calibri"/>
        <family val="2"/>
      </rPr>
      <t xml:space="preserve"> is the total concentration of the acid.</t>
    </r>
  </si>
  <si>
    <t xml:space="preserve"> 'calculations' - calculated alpha values. Look here for numerical alpha values at a specific pH.</t>
  </si>
  <si>
    <t xml:space="preserve">ver. </t>
  </si>
  <si>
    <t>Copyright 2007-2015 Brian M. Tissue, all rights reserved.</t>
  </si>
  <si>
    <r>
      <t xml:space="preserve">For use with Brian M. Tissue, </t>
    </r>
    <r>
      <rPr>
        <i/>
        <sz val="11"/>
        <rFont val="Calibri"/>
        <family val="2"/>
      </rPr>
      <t>Basics of Analytical Chemistry and Chemical Equilibria,</t>
    </r>
    <r>
      <rPr>
        <sz val="11"/>
        <rFont val="Calibri"/>
        <family val="2"/>
      </rPr>
      <t xml:space="preserve"> (Wiley: New York, 2013).</t>
    </r>
  </si>
  <si>
    <t>http://www.tissuegroup.chem.vt.edu/a-text/index.html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</si>
</sst>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E+00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u/>
      <sz val="11"/>
      <name val="Calibri"/>
      <family val="2"/>
    </font>
    <font>
      <vertAlign val="subscript"/>
      <sz val="11"/>
      <name val="Calibri"/>
      <family val="2"/>
    </font>
    <font>
      <vertAlign val="superscript"/>
      <sz val="11"/>
      <name val="Calibri"/>
      <family val="2"/>
    </font>
    <font>
      <b/>
      <i/>
      <sz val="11"/>
      <name val="Calibri"/>
      <family val="2"/>
    </font>
    <font>
      <b/>
      <i/>
      <vertAlign val="subscript"/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/>
    <xf numFmtId="11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4" fillId="2" borderId="3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4" xfId="0" quotePrefix="1" applyFont="1" applyFill="1" applyBorder="1"/>
    <xf numFmtId="0" fontId="5" fillId="2" borderId="4" xfId="0" applyFont="1" applyFill="1" applyBorder="1"/>
    <xf numFmtId="0" fontId="5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5" fillId="0" borderId="0" xfId="0" applyFont="1" applyFill="1" applyBorder="1"/>
    <xf numFmtId="49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11" fontId="14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1" fontId="14" fillId="0" borderId="0" xfId="0" applyNumberFormat="1" applyFont="1" applyFill="1" applyBorder="1" applyAlignment="1">
      <alignment horizontal="left"/>
    </xf>
    <xf numFmtId="0" fontId="13" fillId="2" borderId="1" xfId="0" applyFont="1" applyFill="1" applyBorder="1"/>
    <xf numFmtId="0" fontId="14" fillId="2" borderId="2" xfId="0" applyFont="1" applyFill="1" applyBorder="1"/>
    <xf numFmtId="0" fontId="14" fillId="2" borderId="4" xfId="0" applyFont="1" applyFill="1" applyBorder="1" applyAlignment="1">
      <alignment horizontal="center"/>
    </xf>
    <xf numFmtId="14" fontId="14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49" fontId="13" fillId="3" borderId="0" xfId="0" applyNumberFormat="1" applyFont="1" applyFill="1" applyAlignment="1"/>
    <xf numFmtId="0" fontId="14" fillId="3" borderId="0" xfId="0" applyFont="1" applyFill="1" applyAlignment="1">
      <alignment horizontal="center"/>
    </xf>
    <xf numFmtId="0" fontId="14" fillId="3" borderId="0" xfId="0" applyFont="1" applyFill="1"/>
    <xf numFmtId="11" fontId="14" fillId="3" borderId="0" xfId="0" applyNumberFormat="1" applyFont="1" applyFill="1" applyAlignment="1">
      <alignment horizontal="center"/>
    </xf>
    <xf numFmtId="164" fontId="13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 horizontal="left"/>
    </xf>
    <xf numFmtId="0" fontId="15" fillId="3" borderId="0" xfId="0" applyFont="1" applyFill="1" applyAlignment="1">
      <alignment horizontal="center"/>
    </xf>
    <xf numFmtId="2" fontId="14" fillId="4" borderId="9" xfId="0" applyNumberFormat="1" applyFont="1" applyFill="1" applyBorder="1" applyAlignment="1">
      <alignment horizontal="center"/>
    </xf>
    <xf numFmtId="0" fontId="12" fillId="5" borderId="0" xfId="0" applyFont="1" applyFill="1" applyAlignment="1">
      <alignment horizontal="left"/>
    </xf>
    <xf numFmtId="0" fontId="14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45112173918543"/>
          <c:y val="0.11086968290345077"/>
          <c:w val="0.85952018426541588"/>
          <c:h val="0.760870372866819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calculations!$E$2</c:f>
              <c:strCache>
                <c:ptCount val="1"/>
                <c:pt idx="0">
                  <c:v>a0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calculations!$C$3:$C$283</c:f>
              <c:numCache>
                <c:formatCode>0.00</c:formatCode>
                <c:ptCount val="28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</c:numCache>
            </c:numRef>
          </c:xVal>
          <c:yVal>
            <c:numRef>
              <c:f>calculations!$E$3:$E$283</c:f>
              <c:numCache>
                <c:formatCode>0.00E+00</c:formatCode>
                <c:ptCount val="281"/>
                <c:pt idx="0">
                  <c:v>0.99294019476901263</c:v>
                </c:pt>
                <c:pt idx="1">
                  <c:v>0.99208558587268814</c:v>
                </c:pt>
                <c:pt idx="2">
                  <c:v>0.99112844851590087</c:v>
                </c:pt>
                <c:pt idx="3">
                  <c:v>0.99005671895299896</c:v>
                </c:pt>
                <c:pt idx="4">
                  <c:v>0.98885697447809151</c:v>
                </c:pt>
                <c:pt idx="5">
                  <c:v>0.98751429582375672</c:v>
                </c:pt>
                <c:pt idx="6">
                  <c:v>0.98601211965428959</c:v>
                </c:pt>
                <c:pt idx="7">
                  <c:v>0.9843320815604486</c:v>
                </c:pt>
                <c:pt idx="8">
                  <c:v>0.98245385036570698</c:v>
                </c:pt>
                <c:pt idx="9">
                  <c:v>0.98035495507316328</c:v>
                </c:pt>
                <c:pt idx="10">
                  <c:v>0.97801060644008064</c:v>
                </c:pt>
                <c:pt idx="11">
                  <c:v>0.97539351598793467</c:v>
                </c:pt>
                <c:pt idx="12">
                  <c:v>0.97247371626530221</c:v>
                </c:pt>
                <c:pt idx="13">
                  <c:v>0.96921838740377853</c:v>
                </c:pt>
                <c:pt idx="14">
                  <c:v>0.96559169646533571</c:v>
                </c:pt>
                <c:pt idx="15">
                  <c:v>0.96155465778871663</c:v>
                </c:pt>
                <c:pt idx="16">
                  <c:v>0.95706502450699926</c:v>
                </c:pt>
                <c:pt idx="17">
                  <c:v>0.95207722361511171</c:v>
                </c:pt>
                <c:pt idx="18">
                  <c:v>0.94654234937563608</c:v>
                </c:pt>
                <c:pt idx="19">
                  <c:v>0.9404082323883145</c:v>
                </c:pt>
                <c:pt idx="20">
                  <c:v>0.93361960418972678</c:v>
                </c:pt>
                <c:pt idx="21">
                  <c:v>0.92611837961000698</c:v>
                </c:pt>
                <c:pt idx="22">
                  <c:v>0.9178440810344588</c:v>
                </c:pt>
                <c:pt idx="23">
                  <c:v>0.90873442985639674</c:v>
                </c:pt>
                <c:pt idx="24">
                  <c:v>0.89872613033104232</c:v>
                </c:pt>
                <c:pt idx="25">
                  <c:v>0.88775586923248906</c:v>
                </c:pt>
                <c:pt idx="26">
                  <c:v>0.87576155059767036</c:v>
                </c:pt>
                <c:pt idx="27">
                  <c:v>0.86268377781465111</c:v>
                </c:pt>
                <c:pt idx="28">
                  <c:v>0.84846758483153262</c:v>
                </c:pt>
                <c:pt idx="29">
                  <c:v>0.83306440393655512</c:v>
                </c:pt>
                <c:pt idx="30">
                  <c:v>0.81643423928911374</c:v>
                </c:pt>
                <c:pt idx="31">
                  <c:v>0.79854799351027039</c:v>
                </c:pt>
                <c:pt idx="32">
                  <c:v>0.77938987011730199</c:v>
                </c:pt>
                <c:pt idx="33">
                  <c:v>0.75895974908490027</c:v>
                </c:pt>
                <c:pt idx="34">
                  <c:v>0.73727540878743891</c:v>
                </c:pt>
                <c:pt idx="35">
                  <c:v>0.71437444817174789</c:v>
                </c:pt>
                <c:pt idx="36">
                  <c:v>0.69031575182533789</c:v>
                </c:pt>
                <c:pt idx="37">
                  <c:v>0.66518034124181857</c:v>
                </c:pt>
                <c:pt idx="38">
                  <c:v>0.63907147103133866</c:v>
                </c:pt>
                <c:pt idx="39">
                  <c:v>0.61211386074268848</c:v>
                </c:pt>
                <c:pt idx="40">
                  <c:v>0.5844520010246893</c:v>
                </c:pt>
                <c:pt idx="41">
                  <c:v>0.55624753428208185</c:v>
                </c:pt>
                <c:pt idx="42">
                  <c:v>0.5276757794983149</c:v>
                </c:pt>
                <c:pt idx="43">
                  <c:v>0.49892154118052856</c:v>
                </c:pt>
                <c:pt idx="44">
                  <c:v>0.47017440502952218</c:v>
                </c:pt>
                <c:pt idx="45">
                  <c:v>0.44162376981534901</c:v>
                </c:pt>
                <c:pt idx="46">
                  <c:v>0.41345388962964824</c:v>
                </c:pt>
                <c:pt idx="47">
                  <c:v>0.3858391997071467</c:v>
                </c:pt>
                <c:pt idx="48">
                  <c:v>0.35894017250022092</c:v>
                </c:pt>
                <c:pt idx="49">
                  <c:v>0.33289990238459755</c:v>
                </c:pt>
                <c:pt idx="50">
                  <c:v>0.30784155386401302</c:v>
                </c:pt>
                <c:pt idx="51">
                  <c:v>0.28386673763178688</c:v>
                </c:pt>
                <c:pt idx="52">
                  <c:v>0.26105480970164185</c:v>
                </c:pt>
                <c:pt idx="53">
                  <c:v>0.23946302823740362</c:v>
                </c:pt>
                <c:pt idx="54">
                  <c:v>0.21912745579082724</c:v>
                </c:pt>
                <c:pt idx="55">
                  <c:v>0.20006446398403033</c:v>
                </c:pt>
                <c:pt idx="56">
                  <c:v>0.1822726834102549</c:v>
                </c:pt>
                <c:pt idx="57">
                  <c:v>0.16573524188698685</c:v>
                </c:pt>
                <c:pt idx="58">
                  <c:v>0.15042214612105825</c:v>
                </c:pt>
                <c:pt idx="59">
                  <c:v>0.13629268171618558</c:v>
                </c:pt>
                <c:pt idx="60">
                  <c:v>0.12329773069273711</c:v>
                </c:pt>
                <c:pt idx="61">
                  <c:v>0.11138193119359892</c:v>
                </c:pt>
                <c:pt idx="62">
                  <c:v>0.10048562842437167</c:v>
                </c:pt>
                <c:pt idx="63">
                  <c:v>9.0546587502958908E-2</c:v>
                </c:pt>
                <c:pt idx="64">
                  <c:v>8.1501456875488931E-2</c:v>
                </c:pt>
                <c:pt idx="65">
                  <c:v>7.3286984986345574E-2</c:v>
                </c:pt>
                <c:pt idx="66">
                  <c:v>6.5841003097185616E-2</c:v>
                </c:pt>
                <c:pt idx="67">
                  <c:v>5.9103193939331507E-2</c:v>
                </c:pt>
                <c:pt idx="68">
                  <c:v>5.3015669808836728E-2</c:v>
                </c:pt>
                <c:pt idx="69">
                  <c:v>4.7523385372703099E-2</c:v>
                </c:pt>
                <c:pt idx="70">
                  <c:v>4.2574410423692276E-2</c:v>
                </c:pt>
                <c:pt idx="71">
                  <c:v>3.8120086610477624E-2</c:v>
                </c:pt>
                <c:pt idx="72">
                  <c:v>3.4115090205333071E-2</c:v>
                </c:pt>
                <c:pt idx="73">
                  <c:v>3.0517420589741738E-2</c:v>
                </c:pt>
                <c:pt idx="74">
                  <c:v>2.7288331591997138E-2</c:v>
                </c:pt>
                <c:pt idx="75">
                  <c:v>2.4392220279718844E-2</c:v>
                </c:pt>
                <c:pt idx="76">
                  <c:v>2.1796485413706018E-2</c:v>
                </c:pt>
                <c:pt idx="77">
                  <c:v>1.947136557999489E-2</c:v>
                </c:pt>
                <c:pt idx="78">
                  <c:v>1.7389765071309491E-2</c:v>
                </c:pt>
                <c:pt idx="79">
                  <c:v>1.5527073898966584E-2</c:v>
                </c:pt>
                <c:pt idx="80">
                  <c:v>1.3860986876279159E-2</c:v>
                </c:pt>
                <c:pt idx="81">
                  <c:v>1.2371325508384453E-2</c:v>
                </c:pt>
                <c:pt idx="82">
                  <c:v>1.1039865428921092E-2</c:v>
                </c:pt>
                <c:pt idx="83">
                  <c:v>9.8501713161096224E-3</c:v>
                </c:pt>
                <c:pt idx="84">
                  <c:v>8.7874405741545664E-3</c:v>
                </c:pt>
                <c:pt idx="85">
                  <c:v>7.8383565561526824E-3</c:v>
                </c:pt>
                <c:pt idx="86">
                  <c:v>6.9909517094647643E-3</c:v>
                </c:pt>
                <c:pt idx="87">
                  <c:v>6.2344807237716109E-3</c:v>
                </c:pt>
                <c:pt idx="88">
                  <c:v>5.5593035382983736E-3</c:v>
                </c:pt>
                <c:pt idx="89">
                  <c:v>4.9567779029529137E-3</c:v>
                </c:pt>
                <c:pt idx="90">
                  <c:v>4.4191610757059177E-3</c:v>
                </c:pt>
                <c:pt idx="91">
                  <c:v>3.9395201648735594E-3</c:v>
                </c:pt>
                <c:pt idx="92">
                  <c:v>3.5116505813355494E-3</c:v>
                </c:pt>
                <c:pt idx="93">
                  <c:v>3.1300020450284517E-3</c:v>
                </c:pt>
                <c:pt idx="94">
                  <c:v>2.7896115865613373E-3</c:v>
                </c:pt>
                <c:pt idx="95">
                  <c:v>2.4860429939231815E-3</c:v>
                </c:pt>
                <c:pt idx="96">
                  <c:v>2.2153321723602112E-3</c:v>
                </c:pt>
                <c:pt idx="97">
                  <c:v>1.9739379097524234E-3</c:v>
                </c:pt>
                <c:pt idx="98">
                  <c:v>1.7586975680094865E-3</c:v>
                </c:pt>
                <c:pt idx="99">
                  <c:v>1.5667872514507359E-3</c:v>
                </c:pt>
                <c:pt idx="100">
                  <c:v>1.3956860345614875E-3</c:v>
                </c:pt>
                <c:pt idx="101">
                  <c:v>1.2431438629867521E-3</c:v>
                </c:pt>
                <c:pt idx="102">
                  <c:v>1.1071527724525285E-3</c:v>
                </c:pt>
                <c:pt idx="103">
                  <c:v>9.8592110001608706E-4</c:v>
                </c:pt>
                <c:pt idx="104">
                  <c:v>8.7785039031946794E-4</c:v>
                </c:pt>
                <c:pt idx="105">
                  <c:v>7.8151472615492696E-4</c:v>
                </c:pt>
                <c:pt idx="106">
                  <c:v>6.9564223753871711E-4</c:v>
                </c:pt>
                <c:pt idx="107">
                  <c:v>6.1909856659000386E-4</c:v>
                </c:pt>
                <c:pt idx="108">
                  <c:v>5.5087208683431426E-4</c:v>
                </c:pt>
                <c:pt idx="109">
                  <c:v>4.9006069514083623E-4</c:v>
                </c:pt>
                <c:pt idx="110">
                  <c:v>4.3586001242972651E-4</c:v>
                </c:pt>
                <c:pt idx="111">
                  <c:v>3.8755284563513656E-4</c:v>
                </c:pt>
                <c:pt idx="112">
                  <c:v>3.4449977827732037E-4</c:v>
                </c:pt>
                <c:pt idx="113">
                  <c:v>3.0613077048321802E-4</c:v>
                </c:pt>
                <c:pt idx="114">
                  <c:v>2.7193766150083776E-4</c:v>
                </c:pt>
                <c:pt idx="115">
                  <c:v>2.4146747877887653E-4</c:v>
                </c:pt>
                <c:pt idx="116">
                  <c:v>2.1431646762651446E-4</c:v>
                </c:pt>
                <c:pt idx="117">
                  <c:v>1.9012476442214934E-4</c:v>
                </c:pt>
                <c:pt idx="118">
                  <c:v>1.6857164439199726E-4</c:v>
                </c:pt>
                <c:pt idx="119">
                  <c:v>1.4937128221255416E-4</c:v>
                </c:pt>
                <c:pt idx="120">
                  <c:v>1.3226897018209387E-4</c:v>
                </c:pt>
                <c:pt idx="121">
                  <c:v>1.170377445274319E-4</c:v>
                </c:pt>
                <c:pt idx="122">
                  <c:v>1.0347537562977203E-4</c:v>
                </c:pt>
                <c:pt idx="123">
                  <c:v>9.1401682629419477E-5</c:v>
                </c:pt>
                <c:pt idx="124">
                  <c:v>8.0656137060868319E-5</c:v>
                </c:pt>
                <c:pt idx="125">
                  <c:v>7.1095723930545362E-5</c:v>
                </c:pt>
                <c:pt idx="126">
                  <c:v>6.2593032028777297E-5</c:v>
                </c:pt>
                <c:pt idx="127">
                  <c:v>5.5034548311130768E-5</c:v>
                </c:pt>
                <c:pt idx="128">
                  <c:v>4.8319133934219776E-5</c:v>
                </c:pt>
                <c:pt idx="129">
                  <c:v>4.235666202540593E-5</c:v>
                </c:pt>
                <c:pt idx="130">
                  <c:v>3.7066799537917394E-5</c:v>
                </c:pt>
                <c:pt idx="131">
                  <c:v>3.2377917620634315E-5</c:v>
                </c:pt>
                <c:pt idx="132">
                  <c:v>2.8226116836328844E-5</c:v>
                </c:pt>
                <c:pt idx="133">
                  <c:v>2.4554355306925746E-5</c:v>
                </c:pt>
                <c:pt idx="134">
                  <c:v>2.1311669454093563E-5</c:v>
                </c:pt>
                <c:pt idx="135">
                  <c:v>1.8452478434007305E-5</c:v>
                </c:pt>
                <c:pt idx="136">
                  <c:v>1.5935964624201665E-5</c:v>
                </c:pt>
                <c:pt idx="137">
                  <c:v>1.372552359013974E-5</c:v>
                </c:pt>
                <c:pt idx="138">
                  <c:v>1.1788277819921448E-5</c:v>
                </c:pt>
                <c:pt idx="139">
                  <c:v>1.0094649151901767E-5</c:v>
                </c:pt>
                <c:pt idx="140">
                  <c:v>8.6179852267744828E-6</c:v>
                </c:pt>
                <c:pt idx="141">
                  <c:v>7.3342354843399283E-6</c:v>
                </c:pt>
                <c:pt idx="142">
                  <c:v>6.2216722278647895E-6</c:v>
                </c:pt>
                <c:pt idx="143">
                  <c:v>5.2606521492402196E-6</c:v>
                </c:pt>
                <c:pt idx="144">
                  <c:v>4.4334135171957497E-6</c:v>
                </c:pt>
                <c:pt idx="145">
                  <c:v>3.7239040589193621E-6</c:v>
                </c:pt>
                <c:pt idx="146">
                  <c:v>3.1176344901630657E-6</c:v>
                </c:pt>
                <c:pt idx="147">
                  <c:v>2.6015527323547068E-6</c:v>
                </c:pt>
                <c:pt idx="148">
                  <c:v>2.1639341330834262E-6</c:v>
                </c:pt>
                <c:pt idx="149">
                  <c:v>1.7942834817191223E-6</c:v>
                </c:pt>
                <c:pt idx="150">
                  <c:v>1.4832452555953212E-6</c:v>
                </c:pt>
                <c:pt idx="151">
                  <c:v>1.2225192888764379E-6</c:v>
                </c:pt>
                <c:pt idx="152">
                  <c:v>1.0047798557654128E-6</c:v>
                </c:pt>
                <c:pt idx="153">
                  <c:v>8.2359692991891208E-7</c:v>
                </c:pt>
                <c:pt idx="154">
                  <c:v>6.7335906053174888E-7</c:v>
                </c:pt>
                <c:pt idx="155">
                  <c:v>5.491978485334912E-7</c:v>
                </c:pt>
                <c:pt idx="156">
                  <c:v>4.4691439183219205E-7</c:v>
                </c:pt>
                <c:pt idx="157">
                  <c:v>3.6290829608984449E-7</c:v>
                </c:pt>
                <c:pt idx="158">
                  <c:v>2.9410993396300912E-7</c:v>
                </c:pt>
                <c:pt idx="159">
                  <c:v>2.3791660923466331E-7</c:v>
                </c:pt>
                <c:pt idx="160">
                  <c:v>1.9213317595567119E-7</c:v>
                </c:pt>
                <c:pt idx="161">
                  <c:v>1.5491750937319274E-7</c:v>
                </c:pt>
                <c:pt idx="162">
                  <c:v>1.2473105358053961E-7</c:v>
                </c:pt>
                <c:pt idx="163">
                  <c:v>1.002945026464326E-7</c:v>
                </c:pt>
                <c:pt idx="164">
                  <c:v>8.0548522656590667E-8</c:v>
                </c:pt>
                <c:pt idx="165">
                  <c:v>6.4619300317821619E-8</c:v>
                </c:pt>
                <c:pt idx="166">
                  <c:v>5.1788612875536529E-8</c:v>
                </c:pt>
                <c:pt idx="167">
                  <c:v>4.1468053479720992E-8</c:v>
                </c:pt>
                <c:pt idx="168">
                  <c:v>3.3177012643657362E-8</c:v>
                </c:pt>
                <c:pt idx="169">
                  <c:v>2.6524005542156466E-8</c:v>
                </c:pt>
                <c:pt idx="170">
                  <c:v>2.1190941594705044E-8</c:v>
                </c:pt>
                <c:pt idx="171">
                  <c:v>1.6919952238226785E-8</c:v>
                </c:pt>
                <c:pt idx="172">
                  <c:v>1.350242071800652E-8</c:v>
                </c:pt>
                <c:pt idx="173">
                  <c:v>1.0769890540864247E-8</c:v>
                </c:pt>
                <c:pt idx="174">
                  <c:v>8.5865641371604035E-9</c:v>
                </c:pt>
                <c:pt idx="175">
                  <c:v>6.8431381875799045E-9</c:v>
                </c:pt>
                <c:pt idx="176">
                  <c:v>5.4517555392034191E-9</c:v>
                </c:pt>
                <c:pt idx="177">
                  <c:v>4.3418847353323306E-9</c:v>
                </c:pt>
                <c:pt idx="178">
                  <c:v>3.4569663933699948E-9</c:v>
                </c:pt>
                <c:pt idx="179">
                  <c:v>2.7516907657094621E-9</c:v>
                </c:pt>
                <c:pt idx="180">
                  <c:v>2.1897928049012323E-9</c:v>
                </c:pt>
                <c:pt idx="181">
                  <c:v>1.7422700635913135E-9</c:v>
                </c:pt>
                <c:pt idx="182">
                  <c:v>1.3859450159833647E-9</c:v>
                </c:pt>
                <c:pt idx="183">
                  <c:v>1.102307160919316E-9</c:v>
                </c:pt>
                <c:pt idx="184">
                  <c:v>8.7658184381222389E-10</c:v>
                </c:pt>
                <c:pt idx="185">
                  <c:v>6.9698239929373204E-10</c:v>
                </c:pt>
                <c:pt idx="186">
                  <c:v>5.541102367326524E-10</c:v>
                </c:pt>
                <c:pt idx="187">
                  <c:v>4.4047411222178302E-10</c:v>
                </c:pt>
                <c:pt idx="188">
                  <c:v>3.5010527261456097E-10</c:v>
                </c:pt>
                <c:pt idx="189">
                  <c:v>2.7824961220459387E-10</c:v>
                </c:pt>
                <c:pt idx="190">
                  <c:v>2.2112161707612846E-10</c:v>
                </c:pt>
                <c:pt idx="191">
                  <c:v>1.7570782814542556E-10</c:v>
                </c:pt>
                <c:pt idx="192">
                  <c:v>1.3960995167005135E-10</c:v>
                </c:pt>
                <c:pt idx="193">
                  <c:v>1.1091968635292305E-10</c:v>
                </c:pt>
                <c:pt idx="194">
                  <c:v>8.8118903091117572E-11</c:v>
                </c:pt>
                <c:pt idx="195">
                  <c:v>7.0000076447666072E-11</c:v>
                </c:pt>
                <c:pt idx="196">
                  <c:v>5.5602883333357035E-11</c:v>
                </c:pt>
                <c:pt idx="197">
                  <c:v>4.416370114596768E-11</c:v>
                </c:pt>
                <c:pt idx="198">
                  <c:v>3.507539310017068E-11</c:v>
                </c:pt>
                <c:pt idx="199">
                  <c:v>2.7855293938504633E-11</c:v>
                </c:pt>
                <c:pt idx="200">
                  <c:v>2.2119730010332397E-11</c:v>
                </c:pt>
                <c:pt idx="201">
                  <c:v>1.7563744385633652E-11</c:v>
                </c:pt>
                <c:pt idx="202">
                  <c:v>1.3944966833773281E-11</c:v>
                </c:pt>
                <c:pt idx="203">
                  <c:v>1.107078353114601E-11</c:v>
                </c:pt>
                <c:pt idx="204">
                  <c:v>8.7881330432237164E-12</c:v>
                </c:pt>
                <c:pt idx="205">
                  <c:v>6.9753921192628795E-12</c:v>
                </c:pt>
                <c:pt idx="206">
                  <c:v>5.5359240963293752E-12</c:v>
                </c:pt>
                <c:pt idx="207">
                  <c:v>4.3929498095464709E-12</c:v>
                </c:pt>
                <c:pt idx="208">
                  <c:v>3.4854703139637036E-12</c:v>
                </c:pt>
                <c:pt idx="209">
                  <c:v>2.7650260142762578E-12</c:v>
                </c:pt>
                <c:pt idx="210">
                  <c:v>2.193120829546334E-12</c:v>
                </c:pt>
                <c:pt idx="211">
                  <c:v>1.73917507438938E-12</c:v>
                </c:pt>
                <c:pt idx="212">
                  <c:v>1.3788986389251497E-12</c:v>
                </c:pt>
                <c:pt idx="213">
                  <c:v>1.0929982520476294E-12</c:v>
                </c:pt>
                <c:pt idx="214">
                  <c:v>8.6615027665700852E-13</c:v>
                </c:pt>
                <c:pt idx="215">
                  <c:v>6.8618453655911841E-13</c:v>
                </c:pt>
                <c:pt idx="216">
                  <c:v>5.4343585003466947E-13</c:v>
                </c:pt>
                <c:pt idx="217">
                  <c:v>4.3022883193855441E-13</c:v>
                </c:pt>
                <c:pt idx="218">
                  <c:v>3.4046859234752199E-13</c:v>
                </c:pt>
                <c:pt idx="219">
                  <c:v>2.6931557762343262E-13</c:v>
                </c:pt>
                <c:pt idx="220">
                  <c:v>2.1292726570679954E-13</c:v>
                </c:pt>
                <c:pt idx="221">
                  <c:v>1.6825297737564802E-13</c:v>
                </c:pt>
                <c:pt idx="222">
                  <c:v>1.328708867628315E-13</c:v>
                </c:pt>
                <c:pt idx="223">
                  <c:v>1.0485855690478392E-13</c:v>
                </c:pt>
                <c:pt idx="224">
                  <c:v>8.2690108228367853E-14</c:v>
                </c:pt>
                <c:pt idx="225">
                  <c:v>6.5154544090636238E-14</c:v>
                </c:pt>
                <c:pt idx="226">
                  <c:v>5.1290882846247747E-14</c:v>
                </c:pt>
                <c:pt idx="227">
                  <c:v>4.0336640118722343E-14</c:v>
                </c:pt>
                <c:pt idx="228">
                  <c:v>3.1686915446425369E-14</c:v>
                </c:pt>
                <c:pt idx="229">
                  <c:v>2.4861901981042892E-14</c:v>
                </c:pt>
                <c:pt idx="230">
                  <c:v>1.9481086415702837E-14</c:v>
                </c:pt>
                <c:pt idx="231">
                  <c:v>1.5242762639426995E-14</c:v>
                </c:pt>
                <c:pt idx="232">
                  <c:v>1.1907765690621458E-14</c:v>
                </c:pt>
                <c:pt idx="233">
                  <c:v>9.2865574633066008E-15</c:v>
                </c:pt>
                <c:pt idx="234">
                  <c:v>7.2289742639081933E-15</c:v>
                </c:pt>
                <c:pt idx="235">
                  <c:v>5.6160882259157338E-15</c:v>
                </c:pt>
                <c:pt idx="236">
                  <c:v>4.3537473150713366E-15</c:v>
                </c:pt>
                <c:pt idx="237">
                  <c:v>3.367448198577258E-15</c:v>
                </c:pt>
                <c:pt idx="238">
                  <c:v>2.5982673754068199E-15</c:v>
                </c:pt>
                <c:pt idx="239">
                  <c:v>1.9996324592709044E-15</c:v>
                </c:pt>
                <c:pt idx="240">
                  <c:v>1.5347603811611224E-15</c:v>
                </c:pt>
                <c:pt idx="241">
                  <c:v>1.1746249263034398E-15</c:v>
                </c:pt>
                <c:pt idx="242">
                  <c:v>8.9634434084874047E-16</c:v>
                </c:pt>
                <c:pt idx="243">
                  <c:v>6.8190224578952817E-16</c:v>
                </c:pt>
                <c:pt idx="244">
                  <c:v>5.171329774789905E-16</c:v>
                </c:pt>
                <c:pt idx="245">
                  <c:v>3.9091668631443559E-16</c:v>
                </c:pt>
                <c:pt idx="246">
                  <c:v>2.9454082134809914E-16</c:v>
                </c:pt>
                <c:pt idx="247">
                  <c:v>2.2119360611154889E-16</c:v>
                </c:pt>
                <c:pt idx="248">
                  <c:v>1.655622430987661E-16</c:v>
                </c:pt>
                <c:pt idx="249">
                  <c:v>1.2351424646898316E-16</c:v>
                </c:pt>
                <c:pt idx="250">
                  <c:v>9.1844792766284021E-17</c:v>
                </c:pt>
                <c:pt idx="251">
                  <c:v>6.8076535385406842E-17</c:v>
                </c:pt>
                <c:pt idx="252">
                  <c:v>5.0301140166862247E-17</c:v>
                </c:pt>
                <c:pt idx="253">
                  <c:v>3.7054019447733687E-17</c:v>
                </c:pt>
                <c:pt idx="254">
                  <c:v>2.7215492935734654E-17</c:v>
                </c:pt>
                <c:pt idx="255">
                  <c:v>1.9932984779063834E-17</c:v>
                </c:pt>
                <c:pt idx="256">
                  <c:v>1.4559956511815512E-17</c:v>
                </c:pt>
                <c:pt idx="257">
                  <c:v>1.0608138409968136E-17</c:v>
                </c:pt>
                <c:pt idx="258">
                  <c:v>7.7103071341751583E-18</c:v>
                </c:pt>
                <c:pt idx="259">
                  <c:v>5.5914043535172408E-18</c:v>
                </c:pt>
                <c:pt idx="260">
                  <c:v>4.0462294484370849E-18</c:v>
                </c:pt>
                <c:pt idx="261">
                  <c:v>2.9222924297278172E-18</c:v>
                </c:pt>
                <c:pt idx="262">
                  <c:v>2.1066984520744109E-18</c:v>
                </c:pt>
                <c:pt idx="263">
                  <c:v>1.5161661640428746E-18</c:v>
                </c:pt>
                <c:pt idx="264">
                  <c:v>1.0894689653932889E-18</c:v>
                </c:pt>
                <c:pt idx="265">
                  <c:v>7.8173913554666337E-19</c:v>
                </c:pt>
                <c:pt idx="266">
                  <c:v>5.601962181163411E-19</c:v>
                </c:pt>
                <c:pt idx="267">
                  <c:v>4.0095825669291811E-19</c:v>
                </c:pt>
                <c:pt idx="268">
                  <c:v>2.8667182781867034E-19</c:v>
                </c:pt>
                <c:pt idx="269">
                  <c:v>2.0475794496612282E-19</c:v>
                </c:pt>
                <c:pt idx="270">
                  <c:v>1.4611886483062511E-19</c:v>
                </c:pt>
                <c:pt idx="271">
                  <c:v>1.0418817336928357E-19</c:v>
                </c:pt>
                <c:pt idx="272">
                  <c:v>7.4235397389268861E-20</c:v>
                </c:pt>
                <c:pt idx="273">
                  <c:v>5.2858542262832539E-20</c:v>
                </c:pt>
                <c:pt idx="274">
                  <c:v>3.7614841583273119E-20</c:v>
                </c:pt>
                <c:pt idx="275">
                  <c:v>2.6752789520150634E-20</c:v>
                </c:pt>
                <c:pt idx="276">
                  <c:v>1.9018147580153482E-20</c:v>
                </c:pt>
                <c:pt idx="277">
                  <c:v>1.3513816095721554E-20</c:v>
                </c:pt>
                <c:pt idx="278">
                  <c:v>9.5988184738860687E-21</c:v>
                </c:pt>
                <c:pt idx="279">
                  <c:v>6.8156144324490548E-21</c:v>
                </c:pt>
                <c:pt idx="280">
                  <c:v>4.8378844113292037E-21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calculations!$F$2</c:f>
              <c:strCache>
                <c:ptCount val="1"/>
                <c:pt idx="0">
                  <c:v>a1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calculations!$C$3:$C$283</c:f>
              <c:numCache>
                <c:formatCode>0.00</c:formatCode>
                <c:ptCount val="28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</c:numCache>
            </c:numRef>
          </c:xVal>
          <c:yVal>
            <c:numRef>
              <c:f>calculations!$F$3:$F$283</c:f>
              <c:numCache>
                <c:formatCode>0.00E+00</c:formatCode>
                <c:ptCount val="281"/>
                <c:pt idx="0">
                  <c:v>7.0598047848076792E-3</c:v>
                </c:pt>
                <c:pt idx="1">
                  <c:v>7.9144135660884941E-3</c:v>
                </c:pt>
                <c:pt idx="2">
                  <c:v>8.8715507782423271E-3</c:v>
                </c:pt>
                <c:pt idx="3">
                  <c:v>9.9432801593408917E-3</c:v>
                </c:pt>
                <c:pt idx="4">
                  <c:v>1.1143024405764625E-2</c:v>
                </c:pt>
                <c:pt idx="5">
                  <c:v>1.2485702773009378E-2</c:v>
                </c:pt>
                <c:pt idx="6">
                  <c:v>1.3987878581830895E-2</c:v>
                </c:pt>
                <c:pt idx="7">
                  <c:v>1.56679162227421E-2</c:v>
                </c:pt>
                <c:pt idx="8">
                  <c:v>1.7546146848820717E-2</c:v>
                </c:pt>
                <c:pt idx="9">
                  <c:v>1.9645041427626592E-2</c:v>
                </c:pt>
                <c:pt idx="10">
                  <c:v>2.1989389165209223E-2</c:v>
                </c:pt>
                <c:pt idx="11">
                  <c:v>2.4606478494257844E-2</c:v>
                </c:pt>
                <c:pt idx="12">
                  <c:v>2.7526276808983702E-2</c:v>
                </c:pt>
                <c:pt idx="13">
                  <c:v>3.0781603906450565E-2</c:v>
                </c:pt>
                <c:pt idx="14">
                  <c:v>3.4408292635826281E-2</c:v>
                </c:pt>
                <c:pt idx="15">
                  <c:v>3.8445328547824432E-2</c:v>
                </c:pt>
                <c:pt idx="16">
                  <c:v>4.2934958372040116E-2</c:v>
                </c:pt>
                <c:pt idx="17">
                  <c:v>4.7922754943206219E-2</c:v>
                </c:pt>
                <c:pt idx="18">
                  <c:v>5.3457623787811118E-2</c:v>
                </c:pt>
                <c:pt idx="19">
                  <c:v>5.9591734045414083E-2</c:v>
                </c:pt>
                <c:pt idx="20">
                  <c:v>6.6380353857889624E-2</c:v>
                </c:pt>
                <c:pt idx="21">
                  <c:v>7.3881567999415906E-2</c:v>
                </c:pt>
                <c:pt idx="22">
                  <c:v>8.2155853598987291E-2</c:v>
                </c:pt>
                <c:pt idx="23">
                  <c:v>9.1265488668735892E-2</c:v>
                </c:pt>
                <c:pt idx="24">
                  <c:v>0.10127376822783472</c:v>
                </c:pt>
                <c:pt idx="25">
                  <c:v>0.11224400461955114</c:v>
                </c:pt>
                <c:pt idx="26">
                  <c:v>0.12423829273712407</c:v>
                </c:pt>
                <c:pt idx="27">
                  <c:v>0.13731602790077888</c:v>
                </c:pt>
                <c:pt idx="28">
                  <c:v>0.15153217460928781</c:v>
                </c:pt>
                <c:pt idx="29">
                  <c:v>0.16693529871528376</c:v>
                </c:pt>
                <c:pt idx="30">
                  <c:v>0.18356539384452791</c:v>
                </c:pt>
                <c:pt idx="31">
                  <c:v>0.20145155475060916</c:v>
                </c:pt>
                <c:pt idx="32">
                  <c:v>0.22060957482077526</c:v>
                </c:pt>
                <c:pt idx="33">
                  <c:v>0.24103957045067789</c:v>
                </c:pt>
                <c:pt idx="34">
                  <c:v>0.2627237590341831</c:v>
                </c:pt>
                <c:pt idx="35">
                  <c:v>0.28562453671945559</c:v>
                </c:pt>
                <c:pt idx="36">
                  <c:v>0.30968301326706521</c:v>
                </c:pt>
                <c:pt idx="37">
                  <c:v>0.33481816070895526</c:v>
                </c:pt>
                <c:pt idx="38">
                  <c:v>0.36092671706079893</c:v>
                </c:pt>
                <c:pt idx="39">
                  <c:v>0.38788395442106149</c:v>
                </c:pt>
                <c:pt idx="40">
                  <c:v>0.41554537272855502</c:v>
                </c:pt>
                <c:pt idx="41">
                  <c:v>0.44374931902199183</c:v>
                </c:pt>
                <c:pt idx="42">
                  <c:v>0.47232046252709359</c:v>
                </c:pt>
                <c:pt idx="43">
                  <c:v>0.50107398561310568</c:v>
                </c:pt>
                <c:pt idx="44">
                  <c:v>0.52982028801232961</c:v>
                </c:pt>
                <c:pt idx="45">
                  <c:v>0.5583699548177935</c:v>
                </c:pt>
                <c:pt idx="46">
                  <c:v>0.58653871408324665</c:v>
                </c:pt>
                <c:pt idx="47">
                  <c:v>0.61415211082807564</c:v>
                </c:pt>
                <c:pt idx="48">
                  <c:v>0.64104965075820575</c:v>
                </c:pt>
                <c:pt idx="49">
                  <c:v>0.66708821531995</c:v>
                </c:pt>
                <c:pt idx="50">
                  <c:v>0.69214461321419396</c:v>
                </c:pt>
                <c:pt idx="51">
                  <c:v>0.71611720400836476</c:v>
                </c:pt>
                <c:pt idx="52">
                  <c:v>0.73892659862938137</c:v>
                </c:pt>
                <c:pt idx="53">
                  <c:v>0.76051550210346175</c:v>
                </c:pt>
                <c:pt idx="54">
                  <c:v>0.78084781082886223</c:v>
                </c:pt>
                <c:pt idx="55">
                  <c:v>0.79990710733996329</c:v>
                </c:pt>
                <c:pt idx="56">
                  <c:v>0.81769470978323033</c:v>
                </c:pt>
                <c:pt idx="57">
                  <c:v>0.83422743296439617</c:v>
                </c:pt>
                <c:pt idx="58">
                  <c:v>0.84953520589953868</c:v>
                </c:pt>
                <c:pt idx="59">
                  <c:v>0.86365867093063109</c:v>
                </c:pt>
                <c:pt idx="60">
                  <c:v>0.87664686522535584</c:v>
                </c:pt>
                <c:pt idx="61">
                  <c:v>0.88855505997531203</c:v>
                </c:pt>
                <c:pt idx="62">
                  <c:v>0.89944280823061873</c:v>
                </c:pt>
                <c:pt idx="63">
                  <c:v>0.90937223068018003</c:v>
                </c:pt>
                <c:pt idx="64">
                  <c:v>0.91840655070290989</c:v>
                </c:pt>
                <c:pt idx="65">
                  <c:v>0.92660887598209896</c:v>
                </c:pt>
                <c:pt idx="66">
                  <c:v>0.93404121376549099</c:v>
                </c:pt>
                <c:pt idx="67">
                  <c:v>0.94076370006136922</c:v>
                </c:pt>
                <c:pt idx="68">
                  <c:v>0.9468340191329786</c:v>
                </c:pt>
                <c:pt idx="69">
                  <c:v>0.95230698799103231</c:v>
                </c:pt>
                <c:pt idx="70">
                  <c:v>0.95723428061130822</c:v>
                </c:pt>
                <c:pt idx="71">
                  <c:v>0.96166426781081671</c:v>
                </c:pt>
                <c:pt idx="72">
                  <c:v>0.96564195067586878</c:v>
                </c:pt>
                <c:pt idx="73">
                  <c:v>0.96920896781195076</c:v>
                </c:pt>
                <c:pt idx="74">
                  <c:v>0.97240365922574834</c:v>
                </c:pt>
                <c:pt idx="75">
                  <c:v>0.97526117217430464</c:v>
                </c:pt>
                <c:pt idx="76">
                  <c:v>0.97781359670551049</c:v>
                </c:pt>
                <c:pt idx="77">
                  <c:v>0.9800901207955891</c:v>
                </c:pt>
                <c:pt idx="78">
                  <c:v>0.98211719692591404</c:v>
                </c:pt>
                <c:pt idx="79">
                  <c:v>0.98391871362162331</c:v>
                </c:pt>
                <c:pt idx="80">
                  <c:v>0.98551616690343513</c:v>
                </c:pt>
                <c:pt idx="81">
                  <c:v>0.98692882779790703</c:v>
                </c:pt>
                <c:pt idx="82">
                  <c:v>0.98817390303233565</c:v>
                </c:pt>
                <c:pt idx="83">
                  <c:v>0.98926668683342134</c:v>
                </c:pt>
                <c:pt idx="84">
                  <c:v>0.99022070237902315</c:v>
                </c:pt>
                <c:pt idx="85">
                  <c:v>0.99104783194406332</c:v>
                </c:pt>
                <c:pt idx="86">
                  <c:v>0.99175843515717432</c:v>
                </c:pt>
                <c:pt idx="87">
                  <c:v>0.9923614550640224</c:v>
                </c:pt>
                <c:pt idx="88">
                  <c:v>0.99286451189376912</c:v>
                </c:pt>
                <c:pt idx="89">
                  <c:v>0.9932739845619003</c:v>
                </c:pt>
                <c:pt idx="90">
                  <c:v>0.99359508002834573</c:v>
                </c:pt>
                <c:pt idx="91">
                  <c:v>0.99383189067512356</c:v>
                </c:pt>
                <c:pt idx="92">
                  <c:v>0.99398743988159699</c:v>
                </c:pt>
                <c:pt idx="93">
                  <c:v>0.99406371596524579</c:v>
                </c:pt>
                <c:pt idx="94">
                  <c:v>0.99406169462786131</c:v>
                </c:pt>
                <c:pt idx="95">
                  <c:v>0.99398135000655508</c:v>
                </c:pt>
                <c:pt idx="96">
                  <c:v>0.99382165438048975</c:v>
                </c:pt>
                <c:pt idx="97">
                  <c:v>0.99358056653196403</c:v>
                </c:pt>
                <c:pt idx="98">
                  <c:v>0.99325500870830319</c:v>
                </c:pt>
                <c:pt idx="99">
                  <c:v>0.99284083208282825</c:v>
                </c:pt>
                <c:pt idx="100">
                  <c:v>0.99233277057319658</c:v>
                </c:pt>
                <c:pt idx="101">
                  <c:v>0.99172438284819275</c:v>
                </c:pt>
                <c:pt idx="102">
                  <c:v>0.99100798234494281</c:v>
                </c:pt>
                <c:pt idx="103">
                  <c:v>0.99017455513381303</c:v>
                </c:pt>
                <c:pt idx="104">
                  <c:v>0.98921366551541956</c:v>
                </c:pt>
                <c:pt idx="105">
                  <c:v>0.98811334932223494</c:v>
                </c:pt>
                <c:pt idx="106">
                  <c:v>0.98685999503699684</c:v>
                </c:pt>
                <c:pt idx="107">
                  <c:v>0.98543821304436263</c:v>
                </c:pt>
                <c:pt idx="108">
                  <c:v>0.98383069361609365</c:v>
                </c:pt>
                <c:pt idx="109">
                  <c:v>0.98201805461109681</c:v>
                </c:pt>
                <c:pt idx="110">
                  <c:v>0.9799786803699797</c:v>
                </c:pt>
                <c:pt idx="111">
                  <c:v>0.97768855392177179</c:v>
                </c:pt>
                <c:pt idx="112">
                  <c:v>0.97512108542250397</c:v>
                </c:pt>
                <c:pt idx="113">
                  <c:v>0.97224694073668683</c:v>
                </c:pt>
                <c:pt idx="114">
                  <c:v>0.96903387527822848</c:v>
                </c:pt>
                <c:pt idx="115">
                  <c:v>0.96544657966893332</c:v>
                </c:pt>
                <c:pt idx="116">
                  <c:v>0.96144654546610031</c:v>
                </c:pt>
                <c:pt idx="117">
                  <c:v>0.95699196116055518</c:v>
                </c:pt>
                <c:pt idx="118">
                  <c:v>0.95203765083981617</c:v>
                </c:pt>
                <c:pt idx="119">
                  <c:v>0.94653507030946837</c:v>
                </c:pt>
                <c:pt idx="120">
                  <c:v>0.94043237799466017</c:v>
                </c:pt>
                <c:pt idx="121">
                  <c:v>0.93367460048063533</c:v>
                </c:pt>
                <c:pt idx="122">
                  <c:v>0.92620391491311993</c:v>
                </c:pt>
                <c:pt idx="123">
                  <c:v>0.91796007240934363</c:v>
                </c:pt>
                <c:pt idx="124">
                  <c:v>0.90888098778721482</c:v>
                </c:pt>
                <c:pt idx="125">
                  <c:v>0.89890352087329928</c:v>
                </c:pt>
                <c:pt idx="126">
                  <c:v>0.88796447288512026</c:v>
                </c:pt>
                <c:pt idx="127">
                  <c:v>0.87600181732192017</c:v>
                </c:pt>
                <c:pt idx="128">
                  <c:v>0.86295617784187983</c:v>
                </c:pt>
                <c:pt idx="129">
                  <c:v>0.84877255520471284</c:v>
                </c:pt>
                <c:pt idx="130">
                  <c:v>0.83340229112123909</c:v>
                </c:pt>
                <c:pt idx="131">
                  <c:v>0.81680523866719856</c:v>
                </c:pt>
                <c:pt idx="132">
                  <c:v>0.79895208711996957</c:v>
                </c:pt>
                <c:pt idx="133">
                  <c:v>0.77982676459597222</c:v>
                </c:pt>
                <c:pt idx="134">
                  <c:v>0.759428816360736</c:v>
                </c:pt>
                <c:pt idx="135">
                  <c:v>0.73777563258698231</c:v>
                </c:pt>
                <c:pt idx="136">
                  <c:v>0.71490437978425314</c:v>
                </c:pt>
                <c:pt idx="137">
                  <c:v>0.69087347870780202</c:v>
                </c:pt>
                <c:pt idx="138">
                  <c:v>0.66576347188185991</c:v>
                </c:pt>
                <c:pt idx="139">
                  <c:v>0.63967713895285816</c:v>
                </c:pt>
                <c:pt idx="140">
                  <c:v>0.61273874962364228</c:v>
                </c:pt>
                <c:pt idx="141">
                  <c:v>0.58509239163156435</c:v>
                </c:pt>
                <c:pt idx="142">
                  <c:v>0.55689937240455334</c:v>
                </c:pt>
                <c:pt idx="143">
                  <c:v>0.52833476243713517</c:v>
                </c:pt>
                <c:pt idx="144">
                  <c:v>0.49958321878682926</c:v>
                </c:pt>
                <c:pt idx="145">
                  <c:v>0.47083429000977817</c:v>
                </c:pt>
                <c:pt idx="146">
                  <c:v>0.44227745117592893</c:v>
                </c:pt>
                <c:pt idx="147">
                  <c:v>0.41409714285609706</c:v>
                </c:pt>
                <c:pt idx="148">
                  <c:v>0.386468087596403</c:v>
                </c:pt>
                <c:pt idx="149">
                  <c:v>0.35955113144347062</c:v>
                </c:pt>
                <c:pt idx="150">
                  <c:v>0.33348981021232615</c:v>
                </c:pt>
                <c:pt idx="151">
                  <c:v>0.30840777693794252</c:v>
                </c:pt>
                <c:pt idx="152">
                  <c:v>0.28440715650501924</c:v>
                </c:pt>
                <c:pt idx="153">
                  <c:v>0.26156782418501612</c:v>
                </c:pt>
                <c:pt idx="154">
                  <c:v>0.23994754396266976</c:v>
                </c:pt>
                <c:pt idx="155">
                  <c:v>0.21958285526049531</c:v>
                </c:pt>
                <c:pt idx="156">
                  <c:v>0.20049056561297046</c:v>
                </c:pt>
                <c:pt idx="157">
                  <c:v>0.18266969221606044</c:v>
                </c:pt>
                <c:pt idx="158">
                  <c:v>0.166103695333048</c:v>
                </c:pt>
                <c:pt idx="159">
                  <c:v>0.15076285823754668</c:v>
                </c:pt>
                <c:pt idx="160">
                  <c:v>0.13660668810447615</c:v>
                </c:pt>
                <c:pt idx="161">
                  <c:v>0.12358623643637162</c:v>
                </c:pt>
                <c:pt idx="162">
                  <c:v>0.11164626311759217</c:v>
                </c:pt>
                <c:pt idx="163">
                  <c:v>0.1007271926107232</c:v>
                </c:pt>
                <c:pt idx="164">
                  <c:v>9.0766832512291187E-2</c:v>
                </c:pt>
                <c:pt idx="165">
                  <c:v>8.1701842756118762E-2</c:v>
                </c:pt>
                <c:pt idx="166">
                  <c:v>7.3468957874312166E-2</c:v>
                </c:pt>
                <c:pt idx="167">
                  <c:v>6.6005975017134857E-2</c:v>
                </c:pt>
                <c:pt idx="168">
                  <c:v>5.9252527295209155E-2</c:v>
                </c:pt>
                <c:pt idx="169">
                  <c:v>5.3150665991519193E-2</c:v>
                </c:pt>
                <c:pt idx="170">
                  <c:v>4.7645276895238106E-2</c:v>
                </c:pt>
                <c:pt idx="171">
                  <c:v>4.2684356011131755E-2</c:v>
                </c:pt>
                <c:pt idx="172">
                  <c:v>3.8219168709521904E-2</c:v>
                </c:pt>
                <c:pt idx="173">
                  <c:v>3.4204314430385817E-2</c:v>
                </c:pt>
                <c:pt idx="174">
                  <c:v>3.0597716679754614E-2</c:v>
                </c:pt>
                <c:pt idx="175">
                  <c:v>2.7360555511705013E-2</c:v>
                </c:pt>
                <c:pt idx="176">
                  <c:v>2.4457157156151123E-2</c:v>
                </c:pt>
                <c:pt idx="177">
                  <c:v>2.1854853052034724E-2</c:v>
                </c:pt>
                <c:pt idx="178">
                  <c:v>1.9523818350629083E-2</c:v>
                </c:pt>
                <c:pt idx="179">
                  <c:v>1.7436898002150581E-2</c:v>
                </c:pt>
                <c:pt idx="180">
                  <c:v>1.5569426842847529E-2</c:v>
                </c:pt>
                <c:pt idx="181">
                  <c:v>1.3899048654101005E-2</c:v>
                </c:pt>
                <c:pt idx="182">
                  <c:v>1.2405537953793169E-2</c:v>
                </c:pt>
                <c:pt idx="183">
                  <c:v>1.1070627281090805E-2</c:v>
                </c:pt>
                <c:pt idx="184">
                  <c:v>9.8778419239092009E-3</c:v>
                </c:pt>
                <c:pt idx="185">
                  <c:v>8.8123433882455297E-3</c:v>
                </c:pt>
                <c:pt idx="186">
                  <c:v>7.8607823959440191E-3</c:v>
                </c:pt>
                <c:pt idx="187">
                  <c:v>7.0111617998237065E-3</c:v>
                </c:pt>
                <c:pt idx="188">
                  <c:v>6.2527095023901932E-3</c:v>
                </c:pt>
                <c:pt idx="189">
                  <c:v>5.5757612390221981E-3</c:v>
                </c:pt>
                <c:pt idx="190">
                  <c:v>4.9716529235056582E-3</c:v>
                </c:pt>
                <c:pt idx="191">
                  <c:v>4.4326221403615182E-3</c:v>
                </c:pt>
                <c:pt idx="192">
                  <c:v>3.9517182939577625E-3</c:v>
                </c:pt>
                <c:pt idx="193">
                  <c:v>3.5227208801611736E-3</c:v>
                </c:pt>
                <c:pt idx="194">
                  <c:v>3.1400653251330729E-3</c:v>
                </c:pt>
                <c:pt idx="195">
                  <c:v>2.7987758320387737E-3</c:v>
                </c:pt>
                <c:pt idx="196">
                  <c:v>2.4944046853168215E-3</c:v>
                </c:pt>
                <c:pt idx="197">
                  <c:v>2.2229774800902368E-3</c:v>
                </c:pt>
                <c:pt idx="198">
                  <c:v>1.9809437684382186E-3</c:v>
                </c:pt>
                <c:pt idx="199">
                  <c:v>1.7651326423680294E-3</c:v>
                </c:pt>
                <c:pt idx="200">
                  <c:v>1.5727128037346617E-3</c:v>
                </c:pt>
                <c:pt idx="201">
                  <c:v>1.4011567027727276E-3</c:v>
                </c:pt>
                <c:pt idx="202">
                  <c:v>1.2482083583815384E-3</c:v>
                </c:pt>
                <c:pt idx="203">
                  <c:v>1.1118545041542258E-3</c:v>
                </c:pt>
                <c:pt idx="204">
                  <c:v>9.9029873388348428E-4</c:v>
                </c:pt>
                <c:pt idx="205">
                  <c:v>8.8193834858522576E-4</c:v>
                </c:pt>
                <c:pt idx="206">
                  <c:v>7.8534363375614129E-4</c:v>
                </c:pt>
                <c:pt idx="207">
                  <c:v>6.9923932051035311E-4</c:v>
                </c:pt>
                <c:pt idx="208">
                  <c:v>6.2248800738324271E-4</c:v>
                </c:pt>
                <c:pt idx="209">
                  <c:v>5.5407534095515702E-4</c:v>
                </c:pt>
                <c:pt idx="210">
                  <c:v>4.9309677307857603E-4</c:v>
                </c:pt>
                <c:pt idx="211">
                  <c:v>4.3874573045903396E-4</c:v>
                </c:pt>
                <c:pt idx="212">
                  <c:v>3.9030304872765461E-4</c:v>
                </c:pt>
                <c:pt idx="213">
                  <c:v>3.4712753804739811E-4</c:v>
                </c:pt>
                <c:pt idx="214">
                  <c:v>3.0864756081596355E-4</c:v>
                </c:pt>
                <c:pt idx="215">
                  <c:v>2.7435351426740949E-4</c:v>
                </c:pt>
                <c:pt idx="216">
                  <c:v>2.4379112183242472E-4</c:v>
                </c:pt>
                <c:pt idx="217">
                  <c:v>2.1655544709080335E-4</c:v>
                </c:pt>
                <c:pt idx="218">
                  <c:v>1.9228555313226023E-4</c:v>
                </c:pt>
                <c:pt idx="219">
                  <c:v>1.7065973822096941E-4</c:v>
                </c:pt>
                <c:pt idx="220">
                  <c:v>1.5139128591754226E-4</c:v>
                </c:pt>
                <c:pt idx="221">
                  <c:v>1.3422467432639077E-4</c:v>
                </c:pt>
                <c:pt idx="222">
                  <c:v>1.1893219497752092E-4</c:v>
                </c:pt>
                <c:pt idx="223">
                  <c:v>1.0531093708561683E-4</c:v>
                </c:pt>
                <c:pt idx="224">
                  <c:v>9.3180097616279466E-5</c:v>
                </c:pt>
                <c:pt idx="225">
                  <c:v>8.2378581785296401E-5</c:v>
                </c:pt>
                <c:pt idx="226">
                  <c:v>7.276286237331648E-5</c:v>
                </c:pt>
                <c:pt idx="227">
                  <c:v>6.420506960264789E-5</c:v>
                </c:pt>
                <c:pt idx="228">
                  <c:v>5.6591286339019682E-5</c:v>
                </c:pt>
                <c:pt idx="229">
                  <c:v>4.9820026089505618E-5</c:v>
                </c:pt>
                <c:pt idx="230">
                  <c:v>4.3800873705783761E-5</c:v>
                </c:pt>
                <c:pt idx="231">
                  <c:v>3.8453270903720395E-5</c:v>
                </c:pt>
                <c:pt idx="232">
                  <c:v>3.3705430706691419E-5</c:v>
                </c:pt>
                <c:pt idx="233">
                  <c:v>2.9493366738091938E-5</c:v>
                </c:pt>
                <c:pt idx="234">
                  <c:v>2.5760024950500139E-5</c:v>
                </c:pt>
                <c:pt idx="235">
                  <c:v>2.2454506901921512E-5</c:v>
                </c:pt>
                <c:pt idx="236">
                  <c:v>1.9531375084077882E-5</c:v>
                </c:pt>
                <c:pt idx="237">
                  <c:v>1.6950032077399061E-5</c:v>
                </c:pt>
                <c:pt idx="238">
                  <c:v>1.4674166448682684E-5</c:v>
                </c:pt>
                <c:pt idx="239">
                  <c:v>1.2671259310313476E-5</c:v>
                </c:pt>
                <c:pt idx="240">
                  <c:v>1.0912146310056503E-5</c:v>
                </c:pt>
                <c:pt idx="241">
                  <c:v>9.3706305022311303E-6</c:v>
                </c:pt>
                <c:pt idx="242">
                  <c:v>8.0231420524126617E-6</c:v>
                </c:pt>
                <c:pt idx="243">
                  <c:v>6.8484410452160214E-6</c:v>
                </c:pt>
                <c:pt idx="244">
                  <c:v>5.8273598081421061E-6</c:v>
                </c:pt>
                <c:pt idx="245">
                  <c:v>4.9425811605701906E-6</c:v>
                </c:pt>
                <c:pt idx="246">
                  <c:v>4.1784488895074476E-6</c:v>
                </c:pt>
                <c:pt idx="247">
                  <c:v>3.5208066002159092E-6</c:v>
                </c:pt>
                <c:pt idx="248">
                  <c:v>2.9568609547919682E-6</c:v>
                </c:pt>
                <c:pt idx="249">
                  <c:v>2.4750652569552321E-6</c:v>
                </c:pt>
                <c:pt idx="250">
                  <c:v>2.0650194155739457E-6</c:v>
                </c:pt>
                <c:pt idx="251">
                  <c:v>1.7173825501885856E-6</c:v>
                </c:pt>
                <c:pt idx="252">
                  <c:v>1.4237948901674437E-6</c:v>
                </c:pt>
                <c:pt idx="253">
                  <c:v>1.1768061404998985E-6</c:v>
                </c:pt>
                <c:pt idx="254">
                  <c:v>9.6980809651643191E-7</c:v>
                </c:pt>
                <c:pt idx="255">
                  <c:v>7.9696993047935758E-7</c:v>
                </c:pt>
                <c:pt idx="256">
                  <c:v>6.531751873971145E-7</c:v>
                </c:pt>
                <c:pt idx="257">
                  <c:v>5.3396006627933757E-7</c:v>
                </c:pt>
                <c:pt idx="258">
                  <c:v>4.3545299197562573E-7</c:v>
                </c:pt>
                <c:pt idx="259">
                  <c:v>3.5431578510216808E-7</c:v>
                </c:pt>
                <c:pt idx="260">
                  <c:v>2.8768691378391044E-7</c:v>
                </c:pt>
                <c:pt idx="261">
                  <c:v>2.3312737509005919E-7</c:v>
                </c:pt>
                <c:pt idx="262">
                  <c:v>1.8856972897923083E-7</c:v>
                </c:pt>
                <c:pt idx="263">
                  <c:v>1.5227071993548125E-7</c:v>
                </c:pt>
                <c:pt idx="264">
                  <c:v>1.227677974067928E-7</c:v>
                </c:pt>
                <c:pt idx="265">
                  <c:v>9.8839708283151153E-8</c:v>
                </c:pt>
                <c:pt idx="266">
                  <c:v>7.9471200452998946E-8</c:v>
                </c:pt>
                <c:pt idx="267">
                  <c:v>6.3821757843380574E-8</c:v>
                </c:pt>
                <c:pt idx="268">
                  <c:v>5.1198191003623684E-8</c:v>
                </c:pt>
                <c:pt idx="269">
                  <c:v>4.1030835726183497E-8</c:v>
                </c:pt>
                <c:pt idx="270">
                  <c:v>3.2853064802999175E-8</c:v>
                </c:pt>
                <c:pt idx="271">
                  <c:v>2.6283792185874514E-8</c:v>
                </c:pt>
                <c:pt idx="272">
                  <c:v>2.1012640890797398E-8</c:v>
                </c:pt>
                <c:pt idx="273">
                  <c:v>1.6787451952552303E-8</c:v>
                </c:pt>
                <c:pt idx="274">
                  <c:v>1.3403827739876918E-8</c:v>
                </c:pt>
                <c:pt idx="275">
                  <c:v>1.0696425568135814E-8</c:v>
                </c:pt>
                <c:pt idx="276">
                  <c:v>8.5317439647106431E-9</c:v>
                </c:pt>
                <c:pt idx="277">
                  <c:v>6.8021719356319882E-9</c:v>
                </c:pt>
                <c:pt idx="278">
                  <c:v>5.4210995115331093E-9</c:v>
                </c:pt>
                <c:pt idx="279">
                  <c:v>4.3189145801409913E-9</c:v>
                </c:pt>
                <c:pt idx="280">
                  <c:v>3.4397358164555815E-9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calculations!$G$2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calculations!$C$3:$C$283</c:f>
              <c:numCache>
                <c:formatCode>0.00</c:formatCode>
                <c:ptCount val="28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</c:numCache>
            </c:numRef>
          </c:xVal>
          <c:yVal>
            <c:numRef>
              <c:f>calculations!$G$3:$G$283</c:f>
              <c:numCache>
                <c:formatCode>0.00E+00</c:formatCode>
                <c:ptCount val="281"/>
                <c:pt idx="0">
                  <c:v>4.4617966239984533E-10</c:v>
                </c:pt>
                <c:pt idx="1">
                  <c:v>5.6122346241135935E-10</c:v>
                </c:pt>
                <c:pt idx="2">
                  <c:v>7.0585682929870027E-10</c:v>
                </c:pt>
                <c:pt idx="3">
                  <c:v>8.8766021343996077E-10</c:v>
                </c:pt>
                <c:pt idx="4">
                  <c:v>1.1161438227246619E-9</c:v>
                </c:pt>
                <c:pt idx="5">
                  <c:v>1.4032339077820543E-9</c:v>
                </c:pt>
                <c:pt idx="6">
                  <c:v>1.7638795784434513E-9</c:v>
                </c:pt>
                <c:pt idx="7">
                  <c:v>2.2168092194947785E-9</c:v>
                </c:pt>
                <c:pt idx="8">
                  <c:v>2.7854722619130876E-9</c:v>
                </c:pt>
                <c:pt idx="9">
                  <c:v>3.4992101648358908E-9</c:v>
                </c:pt>
                <c:pt idx="10">
                  <c:v>4.3947102202506305E-9</c:v>
                </c:pt>
                <c:pt idx="11">
                  <c:v>5.5178074760032497E-9</c:v>
                </c:pt>
                <c:pt idx="12">
                  <c:v>6.925713967419609E-9</c:v>
                </c:pt>
                <c:pt idx="13">
                  <c:v>8.6897708400241217E-9</c:v>
                </c:pt>
                <c:pt idx="14">
                  <c:v>1.0898838103992048E-8</c:v>
                </c:pt>
                <c:pt idx="15">
                  <c:v>1.3663458905871954E-8</c:v>
                </c:pt>
                <c:pt idx="16">
                  <c:v>1.7120960466107337E-8</c:v>
                </c:pt>
                <c:pt idx="17">
                  <c:v>2.1441682197689925E-8</c:v>
                </c:pt>
                <c:pt idx="18">
                  <c:v>2.6836552759505731E-8</c:v>
                </c:pt>
                <c:pt idx="19">
                  <c:v>3.3566271367730938E-8</c:v>
                </c:pt>
                <c:pt idx="20">
                  <c:v>4.1952383638186271E-8</c:v>
                </c:pt>
                <c:pt idx="21">
                  <c:v>5.2390577084165571E-8</c:v>
                </c:pt>
                <c:pt idx="22">
                  <c:v>6.5366554032392898E-8</c:v>
                </c:pt>
                <c:pt idx="23">
                  <c:v>8.1474867300493105E-8</c:v>
                </c:pt>
                <c:pt idx="24">
                  <c:v>1.0144112289036177E-7</c:v>
                </c:pt>
                <c:pt idx="25">
                  <c:v>1.2614795986324546E-7</c:v>
                </c:pt>
                <c:pt idx="26">
                  <c:v>1.5666520561905605E-7</c:v>
                </c:pt>
                <c:pt idx="27">
                  <c:v>1.9428457001385124E-7</c:v>
                </c:pt>
                <c:pt idx="28">
                  <c:v>2.4055917962974948E-7</c:v>
                </c:pt>
                <c:pt idx="29">
                  <c:v>2.9734816100360375E-7</c:v>
                </c:pt>
                <c:pt idx="30">
                  <c:v>3.6686635829304299E-7</c:v>
                </c:pt>
                <c:pt idx="31">
                  <c:v>4.5173912029500165E-7</c:v>
                </c:pt>
                <c:pt idx="32">
                  <c:v>5.5506192293470523E-7</c:v>
                </c:pt>
                <c:pt idx="33">
                  <c:v>6.8046442185402403E-7</c:v>
                </c:pt>
                <c:pt idx="34">
                  <c:v>8.3217837807052415E-7</c:v>
                </c:pt>
                <c:pt idx="35">
                  <c:v>1.0151087966696153E-6</c:v>
                </c:pt>
                <c:pt idx="36">
                  <c:v>1.23490759702779E-6</c:v>
                </c:pt>
                <c:pt idx="37">
                  <c:v>1.498049226185868E-6</c:v>
                </c:pt>
                <c:pt idx="38">
                  <c:v>1.8119078624152883E-6</c:v>
                </c:pt>
                <c:pt idx="39">
                  <c:v>2.1848362498335295E-6</c:v>
                </c:pt>
                <c:pt idx="40">
                  <c:v>2.6262467556444733E-6</c:v>
                </c:pt>
                <c:pt idx="41">
                  <c:v>3.1466959261681434E-6</c:v>
                </c:pt>
                <c:pt idx="42">
                  <c:v>3.7579745912058355E-6</c:v>
                </c:pt>
                <c:pt idx="43">
                  <c:v>4.4732063654135764E-6</c:v>
                </c:pt>
                <c:pt idx="44">
                  <c:v>5.3069581478547012E-6</c:v>
                </c:pt>
                <c:pt idx="45">
                  <c:v>6.2753668570488692E-6</c:v>
                </c:pt>
                <c:pt idx="46">
                  <c:v>7.3962871044774475E-6</c:v>
                </c:pt>
                <c:pt idx="47">
                  <c:v>8.6894647769413675E-6</c:v>
                </c:pt>
                <c:pt idx="48">
                  <c:v>1.0176741572273263E-5</c:v>
                </c:pt>
                <c:pt idx="49">
                  <c:v>1.1882295450938196E-5</c:v>
                </c:pt>
                <c:pt idx="50">
                  <c:v>1.3832921791190152E-5</c:v>
                </c:pt>
                <c:pt idx="51">
                  <c:v>1.6058359845737319E-5</c:v>
                </c:pt>
                <c:pt idx="52">
                  <c:v>1.8591668973390313E-5</c:v>
                </c:pt>
                <c:pt idx="53">
                  <c:v>2.1469659130335402E-5</c:v>
                </c:pt>
                <c:pt idx="54">
                  <c:v>2.4733380305012009E-5</c:v>
                </c:pt>
                <c:pt idx="55">
                  <c:v>2.8428675999110282E-5</c:v>
                </c:pt>
                <c:pt idx="56">
                  <c:v>3.2606806505396693E-5</c:v>
                </c:pt>
                <c:pt idx="57">
                  <c:v>3.7325148605115747E-5</c:v>
                </c:pt>
                <c:pt idx="58">
                  <c:v>4.2647979387700964E-5</c:v>
                </c:pt>
                <c:pt idx="59">
                  <c:v>4.8647353163877534E-5</c:v>
                </c:pt>
                <c:pt idx="60">
                  <c:v>5.5404081882242171E-5</c:v>
                </c:pt>
                <c:pt idx="61">
                  <c:v>6.3008831057199095E-5</c:v>
                </c:pt>
                <c:pt idx="62">
                  <c:v>7.1563344968980064E-5</c:v>
                </c:pt>
                <c:pt idx="63">
                  <c:v>8.1181816809579251E-5</c:v>
                </c:pt>
                <c:pt idx="64">
                  <c:v>9.1992421535629708E-5</c:v>
                </c:pt>
                <c:pt idx="65">
                  <c:v>1.0413903147211434E-4</c:v>
                </c:pt>
                <c:pt idx="66">
                  <c:v>1.1778313721749669E-4</c:v>
                </c:pt>
                <c:pt idx="67">
                  <c:v>1.3310599916502858E-4</c:v>
                </c:pt>
                <c:pt idx="68">
                  <c:v>1.5031105801487318E-4</c:v>
                </c:pt>
                <c:pt idx="69">
                  <c:v>1.6962663604955469E-4</c:v>
                </c:pt>
                <c:pt idx="70">
                  <c:v>1.9130896472706576E-4</c:v>
                </c:pt>
                <c:pt idx="71">
                  <c:v>2.1564557836140338E-4</c:v>
                </c:pt>
                <c:pt idx="72">
                  <c:v>2.429591183628382E-4</c:v>
                </c:pt>
                <c:pt idx="73">
                  <c:v>2.7361159775748819E-4</c:v>
                </c:pt>
                <c:pt idx="74">
                  <c:v>3.0800918155979496E-4</c:v>
                </c:pt>
                <c:pt idx="75">
                  <c:v>3.4660754509926133E-4</c:v>
                </c:pt>
                <c:pt idx="76">
                  <c:v>3.8991787967632282E-4</c:v>
                </c:pt>
                <c:pt idx="77">
                  <c:v>4.3851362301894234E-4</c:v>
                </c:pt>
                <c:pt idx="78">
                  <c:v>4.9303800101435495E-4</c:v>
                </c:pt>
                <c:pt idx="79">
                  <c:v>5.5421247718756854E-4</c:v>
                </c:pt>
                <c:pt idx="80">
                  <c:v>6.2284621748296266E-4</c:v>
                </c:pt>
                <c:pt idx="81">
                  <c:v>6.9984669017500326E-4</c:v>
                </c:pt>
                <c:pt idx="82">
                  <c:v>7.8623153428910382E-4</c:v>
                </c:pt>
                <c:pt idx="83">
                  <c:v>8.8314184485554419E-4</c:v>
                </c:pt>
                <c:pt idx="84">
                  <c:v>9.9185703974823689E-4</c:v>
                </c:pt>
                <c:pt idx="85">
                  <c:v>1.1138114908710028E-3</c:v>
                </c:pt>
                <c:pt idx="86">
                  <c:v>1.2506131221320415E-3</c:v>
                </c:pt>
                <c:pt idx="87">
                  <c:v>1.4040641980610062E-3</c:v>
                </c:pt>
                <c:pt idx="88">
                  <c:v>1.5761845501160842E-3</c:v>
                </c:pt>
                <c:pt idx="89">
                  <c:v>1.7692375127080094E-3</c:v>
                </c:pt>
                <c:pt idx="90">
                  <c:v>1.9857588676905338E-3</c:v>
                </c:pt>
                <c:pt idx="91">
                  <c:v>2.2285891244199084E-3</c:v>
                </c:pt>
                <c:pt idx="92">
                  <c:v>2.5009094922640467E-3</c:v>
                </c:pt>
                <c:pt idx="93">
                  <c:v>2.8062819333174666E-3</c:v>
                </c:pt>
                <c:pt idx="94">
                  <c:v>3.1486937145635196E-3</c:v>
                </c:pt>
                <c:pt idx="95">
                  <c:v>3.5326069101277013E-3</c:v>
                </c:pt>
                <c:pt idx="96">
                  <c:v>3.9630133346280254E-3</c:v>
                </c:pt>
                <c:pt idx="97">
                  <c:v>4.4454954166608949E-3</c:v>
                </c:pt>
                <c:pt idx="98">
                  <c:v>4.9862935454532643E-3</c:v>
                </c:pt>
                <c:pt idx="99">
                  <c:v>5.5923804414313577E-3</c:v>
                </c:pt>
                <c:pt idx="100">
                  <c:v>6.2715431100224695E-3</c:v>
                </c:pt>
                <c:pt idx="101">
                  <c:v>7.0324729337450419E-3</c:v>
                </c:pt>
                <c:pt idx="102">
                  <c:v>7.884864435914081E-3</c:v>
                </c:pt>
                <c:pt idx="103">
                  <c:v>8.8395232042937921E-3</c:v>
                </c:pt>
                <c:pt idx="104">
                  <c:v>9.9084833875859001E-3</c:v>
                </c:pt>
                <c:pt idx="105">
                  <c:v>1.110513506294869E-2</c:v>
                </c:pt>
                <c:pt idx="106">
                  <c:v>1.2444361608125135E-2</c:v>
                </c:pt>
                <c:pt idx="107">
                  <c:v>1.3942686984426748E-2</c:v>
                </c:pt>
                <c:pt idx="108">
                  <c:v>1.5618432531644175E-2</c:v>
                </c:pt>
                <c:pt idx="109">
                  <c:v>1.7491882475315215E-2</c:v>
                </c:pt>
                <c:pt idx="110">
                  <c:v>1.9585456830531232E-2</c:v>
                </c:pt>
                <c:pt idx="111">
                  <c:v>2.1923889732092795E-2</c:v>
                </c:pt>
                <c:pt idx="112">
                  <c:v>2.4534410403922575E-2</c:v>
                </c:pt>
                <c:pt idx="113">
                  <c:v>2.7446922975789472E-2</c:v>
                </c:pt>
                <c:pt idx="114">
                  <c:v>3.0694180137681566E-2</c:v>
                </c:pt>
                <c:pt idx="115">
                  <c:v>3.4311944169527021E-2</c:v>
                </c:pt>
                <c:pt idx="116">
                  <c:v>3.8339127180613948E-2</c:v>
                </c:pt>
                <c:pt idx="117">
                  <c:v>4.2817900434284233E-2</c:v>
                </c:pt>
                <c:pt idx="118">
                  <c:v>4.7793760432021708E-2</c:v>
                </c:pt>
                <c:pt idx="119">
                  <c:v>5.3315537025434123E-2</c:v>
                </c:pt>
                <c:pt idx="120">
                  <c:v>5.9435326289260799E-2</c:v>
                </c:pt>
                <c:pt idx="121">
                  <c:v>6.6208328345702519E-2</c:v>
                </c:pt>
                <c:pt idx="122">
                  <c:v>7.3692567963199535E-2</c:v>
                </c:pt>
                <c:pt idx="123">
                  <c:v>8.1948473818143727E-2</c:v>
                </c:pt>
                <c:pt idx="124">
                  <c:v>9.1038291147038652E-2</c:v>
                </c:pt>
                <c:pt idx="125">
                  <c:v>0.10102530255972325</c:v>
                </c:pt>
                <c:pt idx="126">
                  <c:v>0.11197283354602204</c:v>
                </c:pt>
                <c:pt idx="127">
                  <c:v>0.12394302326652896</c:v>
                </c:pt>
                <c:pt idx="128">
                  <c:v>0.13699534817164552</c:v>
                </c:pt>
                <c:pt idx="129">
                  <c:v>0.15118489638964269</c:v>
                </c:pt>
                <c:pt idx="130">
                  <c:v>0.16656040505961137</c:v>
                </c:pt>
                <c:pt idx="131">
                  <c:v>0.18316209096755059</c:v>
                </c:pt>
                <c:pt idx="132">
                  <c:v>0.20101932664063499</c:v>
                </c:pt>
                <c:pt idx="133">
                  <c:v>0.22014823853399385</c:v>
                </c:pt>
                <c:pt idx="134">
                  <c:v>0.24054932944867158</c:v>
                </c:pt>
                <c:pt idx="135">
                  <c:v>0.26220525141476514</c:v>
                </c:pt>
                <c:pt idx="136">
                  <c:v>0.28507887482437855</c:v>
                </c:pt>
                <c:pt idx="137">
                  <c:v>0.30911181101379209</c:v>
                </c:pt>
                <c:pt idx="138">
                  <c:v>0.33422354516592639</c:v>
                </c:pt>
                <c:pt idx="139">
                  <c:v>0.36031132132287563</c:v>
                </c:pt>
                <c:pt idx="140">
                  <c:v>0.38725088976212707</c:v>
                </c:pt>
                <c:pt idx="141">
                  <c:v>0.41489817927758921</c:v>
                </c:pt>
                <c:pt idx="142">
                  <c:v>0.44309189573480601</c:v>
                </c:pt>
                <c:pt idx="143">
                  <c:v>0.47165697886135688</c:v>
                </c:pt>
                <c:pt idx="144">
                  <c:v>0.5004087788745516</c:v>
                </c:pt>
                <c:pt idx="145">
                  <c:v>0.52915775162965817</c:v>
                </c:pt>
                <c:pt idx="146">
                  <c:v>0.55771442365000679</c:v>
                </c:pt>
                <c:pt idx="147">
                  <c:v>0.58589435314784055</c:v>
                </c:pt>
                <c:pt idx="148">
                  <c:v>0.6135228135211257</c:v>
                </c:pt>
                <c:pt idx="149">
                  <c:v>0.64043895176310195</c:v>
                </c:pt>
                <c:pt idx="150">
                  <c:v>0.66649922209221579</c:v>
                </c:pt>
                <c:pt idx="151">
                  <c:v>0.69157995836046582</c:v>
                </c:pt>
                <c:pt idx="152">
                  <c:v>0.71557901924388534</c:v>
                </c:pt>
                <c:pt idx="153">
                  <c:v>0.73841650948380089</c:v>
                </c:pt>
                <c:pt idx="154">
                  <c:v>0.76003464129359988</c:v>
                </c:pt>
                <c:pt idx="155">
                  <c:v>0.7803968473187779</c:v>
                </c:pt>
                <c:pt idx="156">
                  <c:v>0.799486287594114</c:v>
                </c:pt>
                <c:pt idx="157">
                  <c:v>0.81730390756712712</c:v>
                </c:pt>
                <c:pt idx="158">
                  <c:v>0.83386620420086888</c:v>
                </c:pt>
                <c:pt idx="159">
                  <c:v>0.84920284546837299</c:v>
                </c:pt>
                <c:pt idx="160">
                  <c:v>0.86335426882025101</c:v>
                </c:pt>
                <c:pt idx="161">
                  <c:v>0.87636936002935584</c:v>
                </c:pt>
                <c:pt idx="162">
                  <c:v>0.88830328831011784</c:v>
                </c:pt>
                <c:pt idx="163">
                  <c:v>0.89921554918719704</c:v>
                </c:pt>
                <c:pt idx="164">
                  <c:v>0.90916824488389081</c:v>
                </c:pt>
                <c:pt idx="165">
                  <c:v>0.91822461392796761</c:v>
                </c:pt>
                <c:pt idx="166">
                  <c:v>0.92644780754920153</c:v>
                </c:pt>
                <c:pt idx="167">
                  <c:v>0.93389990014966195</c:v>
                </c:pt>
                <c:pt idx="168">
                  <c:v>0.94064111426344532</c:v>
                </c:pt>
                <c:pt idx="169">
                  <c:v>0.94672923643605278</c:v>
                </c:pt>
                <c:pt idx="170">
                  <c:v>0.95221919874633021</c:v>
                </c:pt>
                <c:pt idx="171">
                  <c:v>0.95716280068910353</c:v>
                </c:pt>
                <c:pt idx="172">
                  <c:v>0.96160854732197787</c:v>
                </c:pt>
                <c:pt idx="173">
                  <c:v>0.9656015815273632</c:v>
                </c:pt>
                <c:pt idx="174">
                  <c:v>0.96918369061193277</c:v>
                </c:pt>
                <c:pt idx="175">
                  <c:v>0.97239337000582382</c:v>
                </c:pt>
                <c:pt idx="176">
                  <c:v>0.97526592935166789</c:v>
                </c:pt>
                <c:pt idx="177">
                  <c:v>0.97783362866822021</c:v>
                </c:pt>
                <c:pt idx="178">
                  <c:v>0.98012583446165147</c:v>
                </c:pt>
                <c:pt idx="179">
                  <c:v>0.98216918760172345</c:v>
                </c:pt>
                <c:pt idx="180">
                  <c:v>0.9839877764679491</c:v>
                </c:pt>
                <c:pt idx="181">
                  <c:v>0.98560331030737514</c:v>
                </c:pt>
                <c:pt idx="182">
                  <c:v>0.987035288946845</c:v>
                </c:pt>
                <c:pt idx="183">
                  <c:v>0.98830116599054185</c:v>
                </c:pt>
                <c:pt idx="184">
                  <c:v>0.98941650343314902</c:v>
                </c:pt>
                <c:pt idx="185">
                  <c:v>0.99039511625540388</c:v>
                </c:pt>
                <c:pt idx="186">
                  <c:v>0.99124920606642264</c:v>
                </c:pt>
                <c:pt idx="187">
                  <c:v>0.99198948323828884</c:v>
                </c:pt>
                <c:pt idx="188">
                  <c:v>0.99262527726301575</c:v>
                </c:pt>
                <c:pt idx="189">
                  <c:v>0.99316463526754006</c:v>
                </c:pt>
                <c:pt idx="190">
                  <c:v>0.9936144087639277</c:v>
                </c:pt>
                <c:pt idx="191">
                  <c:v>0.99398032880210851</c:v>
                </c:pt>
                <c:pt idx="192">
                  <c:v>0.99426706974183976</c:v>
                </c:pt>
                <c:pt idx="193">
                  <c:v>0.99447830187802333</c:v>
                </c:pt>
                <c:pt idx="194">
                  <c:v>0.99461673314622567</c:v>
                </c:pt>
                <c:pt idx="195">
                  <c:v>0.99468414010923434</c:v>
                </c:pt>
                <c:pt idx="196">
                  <c:v>0.99468138838569164</c:v>
                </c:pt>
                <c:pt idx="197">
                  <c:v>0.99460844263241088</c:v>
                </c:pt>
                <c:pt idx="198">
                  <c:v>0.99446436613646427</c:v>
                </c:pt>
                <c:pt idx="199">
                  <c:v>0.99424731001473243</c:v>
                </c:pt>
                <c:pt idx="200">
                  <c:v>0.99395449196032404</c:v>
                </c:pt>
                <c:pt idx="201">
                  <c:v>0.99358216442011238</c:v>
                </c:pt>
                <c:pt idx="202">
                  <c:v>0.99312557203883289</c:v>
                </c:pt>
                <c:pt idx="203">
                  <c:v>0.99257889816630396</c:v>
                </c:pt>
                <c:pt idx="204">
                  <c:v>0.99193520019961301</c:v>
                </c:pt>
                <c:pt idx="205">
                  <c:v>0.99118633352653918</c:v>
                </c:pt>
                <c:pt idx="206">
                  <c:v>0.99032286385613866</c:v>
                </c:pt>
                <c:pt idx="207">
                  <c:v>0.98933396777467253</c:v>
                </c:pt>
                <c:pt idx="208">
                  <c:v>0.98820732145882217</c:v>
                </c:pt>
                <c:pt idx="209">
                  <c:v>0.98692897762420095</c:v>
                </c:pt>
                <c:pt idx="210">
                  <c:v>0.98548323099837276</c:v>
                </c:pt>
                <c:pt idx="211">
                  <c:v>0.98385247289911848</c:v>
                </c:pt>
                <c:pt idx="212">
                  <c:v>0.98201703588821709</c:v>
                </c:pt>
                <c:pt idx="213">
                  <c:v>0.97995502997868122</c:v>
                </c:pt>
                <c:pt idx="214">
                  <c:v>0.97764217252175789</c:v>
                </c:pt>
                <c:pt idx="215">
                  <c:v>0.97505161471343293</c:v>
                </c:pt>
                <c:pt idx="216">
                  <c:v>0.97215376866400349</c:v>
                </c:pt>
                <c:pt idx="217">
                  <c:v>0.968916140193257</c:v>
                </c:pt>
                <c:pt idx="218">
                  <c:v>0.96530317396963827</c:v>
                </c:pt>
                <c:pt idx="219">
                  <c:v>0.96127611931978829</c:v>
                </c:pt>
                <c:pt idx="220">
                  <c:v>0.95679292699891605</c:v>
                </c:pt>
                <c:pt idx="221">
                  <c:v>0.95180818941874212</c:v>
                </c:pt>
                <c:pt idx="222">
                  <c:v>0.94627313923806033</c:v>
                </c:pt>
                <c:pt idx="223">
                  <c:v>0.94013572375479315</c:v>
                </c:pt>
                <c:pt idx="224">
                  <c:v>0.93334077507264179</c:v>
                </c:pt>
                <c:pt idx="225">
                  <c:v>0.92583029836349529</c:v>
                </c:pt>
                <c:pt idx="226">
                  <c:v>0.91754390244780848</c:v>
                </c:pt>
                <c:pt idx="227">
                  <c:v>0.90841939802351646</c:v>
                </c:pt>
                <c:pt idx="228">
                  <c:v>0.89839358875493081</c:v>
                </c:pt>
                <c:pt idx="229">
                  <c:v>0.88740327856799184</c:v>
                </c:pt>
                <c:pt idx="230">
                  <c:v>0.87538651430700887</c:v>
                </c:pt>
                <c:pt idx="231">
                  <c:v>0.86228407579270361</c:v>
                </c:pt>
                <c:pt idx="232">
                  <c:v>0.84804121473870175</c:v>
                </c:pt>
                <c:pt idx="233">
                  <c:v>0.83260962954928885</c:v>
                </c:pt>
                <c:pt idx="234">
                  <c:v>0.81594964464465425</c:v>
                </c:pt>
                <c:pt idx="235">
                  <c:v>0.79803254100011523</c:v>
                </c:pt>
                <c:pt idx="236">
                  <c:v>0.77884296000855358</c:v>
                </c:pt>
                <c:pt idx="237">
                  <c:v>0.75838127727628002</c:v>
                </c:pt>
                <c:pt idx="238">
                  <c:v>0.73666581901394756</c:v>
                </c:pt>
                <c:pt idx="239">
                  <c:v>0.71373477445171762</c:v>
                </c:pt>
                <c:pt idx="240">
                  <c:v>0.68964764679562918</c:v>
                </c:pt>
                <c:pt idx="241">
                  <c:v>0.66448608624318473</c:v>
                </c:pt>
                <c:pt idx="242">
                  <c:v>0.63835396445215142</c:v>
                </c:pt>
                <c:pt idx="243">
                  <c:v>0.61137658222545255</c:v>
                </c:pt>
                <c:pt idx="244">
                  <c:v>0.58369895064463451</c:v>
                </c:pt>
                <c:pt idx="245">
                  <c:v>0.55548314761026896</c:v>
                </c:pt>
                <c:pt idx="246">
                  <c:v>0.52690482138914174</c:v>
                </c:pt>
                <c:pt idx="247">
                  <c:v>0.49814898295719023</c:v>
                </c:pt>
                <c:pt idx="248">
                  <c:v>0.46940529125123825</c:v>
                </c:pt>
                <c:pt idx="249">
                  <c:v>0.44086308179483935</c:v>
                </c:pt>
                <c:pt idx="250">
                  <c:v>0.41270641319123574</c:v>
                </c:pt>
                <c:pt idx="251">
                  <c:v>0.38510940428962426</c:v>
                </c:pt>
                <c:pt idx="252">
                  <c:v>0.35823210766942892</c:v>
                </c:pt>
                <c:pt idx="253">
                  <c:v>0.33221711627364053</c:v>
                </c:pt>
                <c:pt idx="254">
                  <c:v>0.3071870362108301</c:v>
                </c:pt>
                <c:pt idx="255">
                  <c:v>0.28324288816456822</c:v>
                </c:pt>
                <c:pt idx="256">
                  <c:v>0.26046343084734475</c:v>
                </c:pt>
                <c:pt idx="257">
                  <c:v>0.23890533966564761</c:v>
                </c:pt>
                <c:pt idx="258">
                  <c:v>0.21860412725835335</c:v>
                </c:pt>
                <c:pt idx="259">
                  <c:v>0.1995756623485368</c:v>
                </c:pt>
                <c:pt idx="260">
                  <c:v>0.18181812951145274</c:v>
                </c:pt>
                <c:pt idx="261">
                  <c:v>0.16531427317816197</c:v>
                </c:pt>
                <c:pt idx="262">
                  <c:v>0.15003378138290055</c:v>
                </c:pt>
                <c:pt idx="263">
                  <c:v>0.1359356847967583</c:v>
                </c:pt>
                <c:pt idx="264">
                  <c:v>0.12297067090172877</c:v>
                </c:pt>
                <c:pt idx="265">
                  <c:v>0.11108323866081651</c:v>
                </c:pt>
                <c:pt idx="266">
                  <c:v>0.10021364335799142</c:v>
                </c:pt>
                <c:pt idx="267">
                  <c:v>9.0299602819057162E-2</c:v>
                </c:pt>
                <c:pt idx="268">
                  <c:v>8.1277754101508393E-2</c:v>
                </c:pt>
                <c:pt idx="269">
                  <c:v>7.3084863665842478E-2</c:v>
                </c:pt>
                <c:pt idx="270">
                  <c:v>6.5658804149388628E-2</c:v>
                </c:pt>
                <c:pt idx="271">
                  <c:v>5.8939317568256648E-2</c:v>
                </c:pt>
                <c:pt idx="272">
                  <c:v>5.2868588628845102E-2</c:v>
                </c:pt>
                <c:pt idx="273">
                  <c:v>4.7391653436566067E-2</c:v>
                </c:pt>
                <c:pt idx="274">
                  <c:v>4.2456668820187275E-2</c:v>
                </c:pt>
                <c:pt idx="275">
                  <c:v>3.8015066253929301E-2</c:v>
                </c:pt>
                <c:pt idx="276">
                  <c:v>3.4021612379600198E-2</c:v>
                </c:pt>
                <c:pt idx="277">
                  <c:v>3.0434395741800714E-2</c:v>
                </c:pt>
                <c:pt idx="278">
                  <c:v>2.7214756801251926E-2</c:v>
                </c:pt>
                <c:pt idx="279">
                  <c:v>2.4327175762431139E-2</c:v>
                </c:pt>
                <c:pt idx="280">
                  <c:v>2.1739130360002544E-2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calculations!$H$2</c:f>
              <c:strCache>
                <c:ptCount val="1"/>
                <c:pt idx="0">
                  <c:v>a3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xVal>
            <c:numRef>
              <c:f>calculations!$C$3:$C$283</c:f>
              <c:numCache>
                <c:formatCode>0.00</c:formatCode>
                <c:ptCount val="28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</c:numCache>
            </c:numRef>
          </c:xVal>
          <c:yVal>
            <c:numRef>
              <c:f>calculations!$H$3:$H$283</c:f>
              <c:numCache>
                <c:formatCode>0.00E+00</c:formatCode>
                <c:ptCount val="281"/>
                <c:pt idx="0">
                  <c:v>2.007808480799304E-22</c:v>
                </c:pt>
                <c:pt idx="1">
                  <c:v>2.8336638681575525E-22</c:v>
                </c:pt>
                <c:pt idx="2">
                  <c:v>3.9987949477166617E-22</c:v>
                </c:pt>
                <c:pt idx="3">
                  <c:v>5.642340202583066E-22</c:v>
                </c:pt>
                <c:pt idx="4">
                  <c:v>7.9603593589972812E-22</c:v>
                </c:pt>
                <c:pt idx="5">
                  <c:v>1.1229038845547777E-21</c:v>
                </c:pt>
                <c:pt idx="6">
                  <c:v>1.5837311029551357E-21</c:v>
                </c:pt>
                <c:pt idx="7">
                  <c:v>2.2332679469352641E-21</c:v>
                </c:pt>
                <c:pt idx="8">
                  <c:v>3.1485554910206028E-21</c:v>
                </c:pt>
                <c:pt idx="9">
                  <c:v>4.437951390666248E-21</c:v>
                </c:pt>
                <c:pt idx="10">
                  <c:v>6.2537822785855018E-21</c:v>
                </c:pt>
                <c:pt idx="11">
                  <c:v>8.8100638726458323E-21</c:v>
                </c:pt>
                <c:pt idx="12">
                  <c:v>1.2407293762345151E-20</c:v>
                </c:pt>
                <c:pt idx="13">
                  <c:v>1.7467101242058004E-20</c:v>
                </c:pt>
                <c:pt idx="14">
                  <c:v>2.4580613335910767E-20</c:v>
                </c:pt>
                <c:pt idx="15">
                  <c:v>3.4575874145153616E-20</c:v>
                </c:pt>
                <c:pt idx="16">
                  <c:v>4.8611680877904586E-20</c:v>
                </c:pt>
                <c:pt idx="17">
                  <c:v>6.8307968348815542E-20</c:v>
                </c:pt>
                <c:pt idx="18">
                  <c:v>9.5926642107944619E-20</c:v>
                </c:pt>
                <c:pt idx="19">
                  <c:v>1.3462186880763942E-19</c:v>
                </c:pt>
                <c:pt idx="20">
                  <c:v>1.8878572637183836E-19</c:v>
                </c:pt>
                <c:pt idx="21">
                  <c:v>2.645243744398351E-19</c:v>
                </c:pt>
                <c:pt idx="22">
                  <c:v>3.7031227178758194E-19</c:v>
                </c:pt>
                <c:pt idx="23">
                  <c:v>5.1788839052296516E-19</c:v>
                </c:pt>
                <c:pt idx="24">
                  <c:v>7.2348005297045593E-19</c:v>
                </c:pt>
                <c:pt idx="25">
                  <c:v>1.0094684383945178E-18</c:v>
                </c:pt>
                <c:pt idx="26">
                  <c:v>1.4066468137734916E-18</c:v>
                </c:pt>
                <c:pt idx="27">
                  <c:v>1.9572703820445148E-18</c:v>
                </c:pt>
                <c:pt idx="28">
                  <c:v>2.7191580267916995E-18</c:v>
                </c:pt>
                <c:pt idx="29">
                  <c:v>3.7711844172694485E-18</c:v>
                </c:pt>
                <c:pt idx="30">
                  <c:v>5.2205998009383906E-18</c:v>
                </c:pt>
                <c:pt idx="31">
                  <c:v>7.2127389744568668E-18</c:v>
                </c:pt>
                <c:pt idx="32">
                  <c:v>9.9438359229683708E-18</c:v>
                </c:pt>
                <c:pt idx="33">
                  <c:v>1.3677853152810798E-17</c:v>
                </c:pt>
                <c:pt idx="34">
                  <c:v>1.876847306353188E-17</c:v>
                </c:pt>
                <c:pt idx="35">
                  <c:v>2.5687693166920815E-17</c:v>
                </c:pt>
                <c:pt idx="36">
                  <c:v>3.5062830814458276E-17</c:v>
                </c:pt>
                <c:pt idx="37">
                  <c:v>4.7724193551519359E-17</c:v>
                </c:pt>
                <c:pt idx="38">
                  <c:v>6.4766230822592416E-17</c:v>
                </c:pt>
                <c:pt idx="39">
                  <c:v>8.7625681079973882E-17</c:v>
                </c:pt>
                <c:pt idx="40">
                  <c:v>1.1818110400400155E-16</c:v>
                </c:pt>
                <c:pt idx="41">
                  <c:v>1.5887929046568622E-16</c:v>
                </c:pt>
                <c:pt idx="42">
                  <c:v>2.1289543693856232E-16</c:v>
                </c:pt>
                <c:pt idx="43">
                  <c:v>2.8433573711964798E-16</c:v>
                </c:pt>
                <c:pt idx="44">
                  <c:v>3.784932828544934E-16</c:v>
                </c:pt>
                <c:pt idx="45">
                  <c:v>5.0217100525488061E-16</c:v>
                </c:pt>
                <c:pt idx="46">
                  <c:v>6.6408898186143662E-16</c:v>
                </c:pt>
                <c:pt idx="47">
                  <c:v>8.753979815542643E-16</c:v>
                </c:pt>
                <c:pt idx="48">
                  <c:v>1.1503268582567699E-15</c:v>
                </c:pt>
                <c:pt idx="49">
                  <c:v>1.5069986407424446E-15</c:v>
                </c:pt>
                <c:pt idx="50">
                  <c:v>1.968459279981161E-15</c:v>
                </c:pt>
                <c:pt idx="51">
                  <c:v>2.5639744870792805E-15</c:v>
                </c:pt>
                <c:pt idx="52">
                  <c:v>3.3306645288886389E-15</c:v>
                </c:pt>
                <c:pt idx="53">
                  <c:v>4.315565008167709E-15</c:v>
                </c:pt>
                <c:pt idx="54">
                  <c:v>5.5782245039940889E-15</c:v>
                </c:pt>
                <c:pt idx="55">
                  <c:v>7.1939787006360132E-15</c:v>
                </c:pt>
                <c:pt idx="56">
                  <c:v>9.2580768200810292E-15</c:v>
                </c:pt>
                <c:pt idx="57">
                  <c:v>1.189088172292638E-14</c:v>
                </c:pt>
                <c:pt idx="58">
                  <c:v>1.5244422381715456E-14</c:v>
                </c:pt>
                <c:pt idx="59">
                  <c:v>1.9510649615263171E-14</c:v>
                </c:pt>
                <c:pt idx="60">
                  <c:v>2.4931836847008835E-14</c:v>
                </c:pt>
                <c:pt idx="61">
                  <c:v>3.1813682053577242E-14</c:v>
                </c:pt>
                <c:pt idx="62">
                  <c:v>4.0541811090498305E-14</c:v>
                </c:pt>
                <c:pt idx="63">
                  <c:v>5.1602563882897424E-14</c:v>
                </c:pt>
                <c:pt idx="64">
                  <c:v>6.5609173192424191E-14</c:v>
                </c:pt>
                <c:pt idx="65">
                  <c:v>8.3334732951714755E-14</c:v>
                </c:pt>
                <c:pt idx="66">
                  <c:v>1.0575371476299503E-13</c:v>
                </c:pt>
                <c:pt idx="67">
                  <c:v>1.3409424630045305E-13</c:v>
                </c:pt>
                <c:pt idx="68">
                  <c:v>1.6990393821003271E-13</c:v>
                </c:pt>
                <c:pt idx="69">
                  <c:v>2.1513276707844072E-13</c:v>
                </c:pt>
                <c:pt idx="70">
                  <c:v>2.7223742940585039E-13</c:v>
                </c:pt>
                <c:pt idx="71">
                  <c:v>3.4431272339239541E-13</c:v>
                </c:pt>
                <c:pt idx="72">
                  <c:v>4.3525695227220366E-13</c:v>
                </c:pt>
                <c:pt idx="73">
                  <c:v>5.4998015103215099E-13</c:v>
                </c:pt>
                <c:pt idx="74">
                  <c:v>6.9466621336988537E-13</c:v>
                </c:pt>
                <c:pt idx="75">
                  <c:v>8.7710285804440557E-13</c:v>
                </c:pt>
                <c:pt idx="76">
                  <c:v>1.1070969746666281E-12</c:v>
                </c:pt>
                <c:pt idx="77">
                  <c:v>1.3969974186507221E-12</c:v>
                </c:pt>
                <c:pt idx="78">
                  <c:v>1.7623530224897227E-12</c:v>
                </c:pt>
                <c:pt idx="79">
                  <c:v>2.2227407559847849E-12</c:v>
                </c:pt>
                <c:pt idx="80">
                  <c:v>2.8028079786732945E-12</c:v>
                </c:pt>
                <c:pt idx="81">
                  <c:v>3.5335840570132107E-12</c:v>
                </c:pt>
                <c:pt idx="82">
                  <c:v>4.4541308613170512E-12</c:v>
                </c:pt>
                <c:pt idx="83">
                  <c:v>5.613619558886286E-12</c:v>
                </c:pt>
                <c:pt idx="84">
                  <c:v>7.0739436158621516E-12</c:v>
                </c:pt>
                <c:pt idx="85">
                  <c:v>8.9130061839628307E-12</c:v>
                </c:pt>
                <c:pt idx="86">
                  <c:v>1.1228855549380175E-11</c:v>
                </c:pt>
                <c:pt idx="87">
                  <c:v>1.4144886900477567E-11</c:v>
                </c:pt>
                <c:pt idx="88">
                  <c:v>1.7816384632461999E-11</c:v>
                </c:pt>
                <c:pt idx="89">
                  <c:v>2.2438749632260245E-11</c:v>
                </c:pt>
                <c:pt idx="90">
                  <c:v>2.8257844076005132E-11</c:v>
                </c:pt>
                <c:pt idx="91">
                  <c:v>3.5582996720002477E-11</c:v>
                </c:pt>
                <c:pt idx="92">
                  <c:v>4.4803350079902181E-11</c:v>
                </c:pt>
                <c:pt idx="93">
                  <c:v>5.6408404255315796E-11</c:v>
                </c:pt>
                <c:pt idx="94">
                  <c:v>7.101382915537386E-11</c:v>
                </c:pt>
                <c:pt idx="95">
                  <c:v>8.9393888304799134E-11</c:v>
                </c:pt>
                <c:pt idx="96">
                  <c:v>1.1252215663904008E-10</c:v>
                </c:pt>
                <c:pt idx="97">
                  <c:v>1.4162263828758114E-10</c:v>
                </c:pt>
                <c:pt idx="98">
                  <c:v>1.7823391873996007E-10</c:v>
                </c:pt>
                <c:pt idx="99">
                  <c:v>2.2428964416718823E-10</c:v>
                </c:pt>
                <c:pt idx="100">
                  <c:v>2.8221943995100518E-10</c:v>
                </c:pt>
                <c:pt idx="101">
                  <c:v>3.5507539849683763E-10</c:v>
                </c:pt>
                <c:pt idx="102">
                  <c:v>4.4669052931158438E-10</c:v>
                </c:pt>
                <c:pt idx="103">
                  <c:v>5.61877128118293E-10</c:v>
                </c:pt>
                <c:pt idx="104">
                  <c:v>7.0667495408693545E-10</c:v>
                </c:pt>
                <c:pt idx="105">
                  <c:v>8.8866148626641187E-10</c:v>
                </c:pt>
                <c:pt idx="106">
                  <c:v>1.1173394587741653E-9</c:v>
                </c:pt>
                <c:pt idx="107">
                  <c:v>1.4046204636214675E-9</c:v>
                </c:pt>
                <c:pt idx="108">
                  <c:v>1.7654277940957727E-9</c:v>
                </c:pt>
                <c:pt idx="109">
                  <c:v>2.2184470351849936E-9</c:v>
                </c:pt>
                <c:pt idx="110">
                  <c:v>2.787059366972078E-9</c:v>
                </c:pt>
                <c:pt idx="111">
                  <c:v>3.5005003294620705E-9</c:v>
                </c:pt>
                <c:pt idx="112">
                  <c:v>4.3952961181966375E-9</c:v>
                </c:pt>
                <c:pt idx="113">
                  <c:v>5.5170405667422485E-9</c:v>
                </c:pt>
                <c:pt idx="114">
                  <c:v>6.9225890542476137E-9</c:v>
                </c:pt>
                <c:pt idx="115">
                  <c:v>8.6827608693668655E-9</c:v>
                </c:pt>
                <c:pt idx="116">
                  <c:v>1.0885659244005565E-8</c:v>
                </c:pt>
                <c:pt idx="117">
                  <c:v>1.3640738448883696E-8</c:v>
                </c:pt>
                <c:pt idx="118">
                  <c:v>1.7083770009660883E-8</c:v>
                </c:pt>
                <c:pt idx="119">
                  <c:v>2.1382885075959569E-8</c:v>
                </c:pt>
                <c:pt idx="120">
                  <c:v>2.6745896830166582E-8</c:v>
                </c:pt>
                <c:pt idx="121">
                  <c:v>3.3429134804561919E-8</c:v>
                </c:pt>
                <c:pt idx="122">
                  <c:v>4.1748050911157028E-8</c:v>
                </c:pt>
                <c:pt idx="123">
                  <c:v>5.2089883196696685E-8</c:v>
                </c:pt>
                <c:pt idx="124">
                  <c:v>6.4928685551503477E-8</c:v>
                </c:pt>
                <c:pt idx="125">
                  <c:v>8.0843046945706237E-8</c:v>
                </c:pt>
                <c:pt idx="126">
                  <c:v>1.0053682878359425E-7</c:v>
                </c:pt>
                <c:pt idx="127">
                  <c:v>1.2486323977417664E-7</c:v>
                </c:pt>
                <c:pt idx="128">
                  <c:v>1.5485254031352415E-7</c:v>
                </c:pt>
                <c:pt idx="129">
                  <c:v>1.9174361915229292E-7</c:v>
                </c:pt>
                <c:pt idx="130">
                  <c:v>2.3701961159486444E-7</c:v>
                </c:pt>
                <c:pt idx="131">
                  <c:v>2.9244763023886285E-7</c:v>
                </c:pt>
                <c:pt idx="132">
                  <c:v>3.6012255909961361E-7</c:v>
                </c:pt>
                <c:pt idx="133">
                  <c:v>4.4251472697330597E-7</c:v>
                </c:pt>
                <c:pt idx="134">
                  <c:v>5.425211383977183E-7</c:v>
                </c:pt>
                <c:pt idx="135">
                  <c:v>6.6351981848599064E-7</c:v>
                </c:pt>
                <c:pt idx="136">
                  <c:v>8.0942674421963137E-7</c:v>
                </c:pt>
                <c:pt idx="137">
                  <c:v>9.8475481579748551E-7</c:v>
                </c:pt>
                <c:pt idx="138">
                  <c:v>1.1946743938571941E-6</c:v>
                </c:pt>
                <c:pt idx="139">
                  <c:v>1.4450751141714457E-6</c:v>
                </c:pt>
                <c:pt idx="140">
                  <c:v>1.7426290039295051E-6</c:v>
                </c:pt>
                <c:pt idx="141">
                  <c:v>2.0948553621257464E-6</c:v>
                </c:pt>
                <c:pt idx="142">
                  <c:v>2.5101884128525963E-6</c:v>
                </c:pt>
                <c:pt idx="143">
                  <c:v>2.9980493587124136E-6</c:v>
                </c:pt>
                <c:pt idx="144">
                  <c:v>3.5689251018871062E-6</c:v>
                </c:pt>
                <c:pt idx="145">
                  <c:v>4.2344565047346288E-6</c:v>
                </c:pt>
                <c:pt idx="146">
                  <c:v>5.0075395741053045E-6</c:v>
                </c:pt>
                <c:pt idx="147">
                  <c:v>5.9024433301192782E-6</c:v>
                </c:pt>
                <c:pt idx="148">
                  <c:v>6.9349483381735487E-6</c:v>
                </c:pt>
                <c:pt idx="149">
                  <c:v>8.1225099457467956E-6</c:v>
                </c:pt>
                <c:pt idx="150">
                  <c:v>9.4844502024378017E-6</c:v>
                </c:pt>
                <c:pt idx="151">
                  <c:v>1.1042182302834692E-5</c:v>
                </c:pt>
                <c:pt idx="152">
                  <c:v>1.2819471239637819E-5</c:v>
                </c:pt>
                <c:pt idx="153">
                  <c:v>1.4842734253190387E-5</c:v>
                </c:pt>
                <c:pt idx="154">
                  <c:v>1.7141384669886887E-5</c:v>
                </c:pt>
                <c:pt idx="155">
                  <c:v>1.9748222878301713E-5</c:v>
                </c:pt>
                <c:pt idx="156">
                  <c:v>2.2699878523591E-5</c:v>
                </c:pt>
                <c:pt idx="157">
                  <c:v>2.6037308516526262E-5</c:v>
                </c:pt>
                <c:pt idx="158">
                  <c:v>2.9806356149058804E-5</c:v>
                </c:pt>
                <c:pt idx="159">
                  <c:v>3.405837747102751E-5</c:v>
                </c:pt>
                <c:pt idx="160">
                  <c:v>3.8850942096909574E-5</c:v>
                </c:pt>
                <c:pt idx="161">
                  <c:v>4.4248616763196261E-5</c:v>
                </c:pt>
                <c:pt idx="162">
                  <c:v>5.032384123652447E-5</c:v>
                </c:pt>
                <c:pt idx="163">
                  <c:v>5.7157907577094399E-5</c:v>
                </c:pt>
                <c:pt idx="164">
                  <c:v>6.4842055295320826E-5</c:v>
                </c:pt>
                <c:pt idx="165">
                  <c:v>7.347869661325405E-5</c:v>
                </c:pt>
                <c:pt idx="166">
                  <c:v>8.318278787347778E-5</c:v>
                </c:pt>
                <c:pt idx="167">
                  <c:v>9.4083365149732445E-5</c:v>
                </c:pt>
                <c:pt idx="168">
                  <c:v>1.0632526433272442E-4</c:v>
                </c:pt>
                <c:pt idx="169">
                  <c:v>1.200710484225143E-4</c:v>
                </c:pt>
                <c:pt idx="170">
                  <c:v>1.3550316749004867E-4</c:v>
                </c:pt>
                <c:pt idx="171">
                  <c:v>1.5282637981235662E-4</c:v>
                </c:pt>
                <c:pt idx="172">
                  <c:v>1.7227046607948016E-4</c:v>
                </c:pt>
                <c:pt idx="173">
                  <c:v>1.9409327236047713E-4</c:v>
                </c:pt>
                <c:pt idx="174">
                  <c:v>2.185841217485042E-4</c:v>
                </c:pt>
                <c:pt idx="175">
                  <c:v>2.4606763933291727E-4</c:v>
                </c:pt>
                <c:pt idx="176">
                  <c:v>2.7690804042557567E-4</c:v>
                </c:pt>
                <c:pt idx="177">
                  <c:v>3.1151393786011354E-4</c:v>
                </c:pt>
                <c:pt idx="178">
                  <c:v>3.5034373075300805E-4</c:v>
                </c:pt>
                <c:pt idx="179">
                  <c:v>3.9391164443523688E-4</c:v>
                </c:pt>
                <c:pt idx="180">
                  <c:v>4.4279449941057045E-4</c:v>
                </c:pt>
                <c:pt idx="181">
                  <c:v>4.9763929625368491E-4</c:v>
                </c:pt>
                <c:pt idx="182">
                  <c:v>5.5917171341674486E-4</c:v>
                </c:pt>
                <c:pt idx="183">
                  <c:v>6.2820562606023258E-4</c:v>
                </c:pt>
                <c:pt idx="184">
                  <c:v>7.056537663599398E-4</c:v>
                </c:pt>
                <c:pt idx="185">
                  <c:v>7.9253965936803531E-4</c:v>
                </c:pt>
                <c:pt idx="186">
                  <c:v>8.9001098352321643E-4</c:v>
                </c:pt>
                <c:pt idx="187">
                  <c:v>9.9935452141336457E-4</c:v>
                </c:pt>
                <c:pt idx="188">
                  <c:v>1.1220128844886808E-3</c:v>
                </c:pt>
                <c:pt idx="189">
                  <c:v>1.2596032151880872E-3</c:v>
                </c:pt>
                <c:pt idx="190">
                  <c:v>1.4139380914450137E-3</c:v>
                </c:pt>
                <c:pt idx="191">
                  <c:v>1.5870488818220169E-3</c:v>
                </c:pt>
                <c:pt idx="192">
                  <c:v>1.78121182459249E-3</c:v>
                </c:pt>
                <c:pt idx="193">
                  <c:v>1.9989771308958084E-3</c:v>
                </c:pt>
                <c:pt idx="194">
                  <c:v>2.2432014405223059E-3</c:v>
                </c:pt>
                <c:pt idx="195">
                  <c:v>2.5170839887268485E-3</c:v>
                </c:pt>
                <c:pt idx="196">
                  <c:v>2.8242068733887213E-3</c:v>
                </c:pt>
                <c:pt idx="197">
                  <c:v>3.1685798433352358E-3</c:v>
                </c:pt>
                <c:pt idx="198">
                  <c:v>3.5546900600222611E-3</c:v>
                </c:pt>
                <c:pt idx="199">
                  <c:v>3.9875573150441991E-3</c:v>
                </c:pt>
                <c:pt idx="200">
                  <c:v>4.4727952138215394E-3</c:v>
                </c:pt>
                <c:pt idx="201">
                  <c:v>5.0166788595510476E-3</c:v>
                </c:pt>
                <c:pt idx="202">
                  <c:v>5.626219588840492E-3</c:v>
                </c:pt>
                <c:pt idx="203">
                  <c:v>6.3092473184710044E-3</c:v>
                </c:pt>
                <c:pt idx="204">
                  <c:v>7.0745010577152965E-3</c:v>
                </c:pt>
                <c:pt idx="205">
                  <c:v>7.9317281179001869E-3</c:v>
                </c:pt>
                <c:pt idx="206">
                  <c:v>8.8917925045692049E-3</c:v>
                </c:pt>
                <c:pt idx="207">
                  <c:v>9.9667929004241054E-3</c:v>
                </c:pt>
                <c:pt idx="208">
                  <c:v>1.1170190530309144E-2</c:v>
                </c:pt>
                <c:pt idx="209">
                  <c:v>1.2516947032078861E-2</c:v>
                </c:pt>
                <c:pt idx="210">
                  <c:v>1.4023672226355676E-2</c:v>
                </c:pt>
                <c:pt idx="211">
                  <c:v>1.5708781368683276E-2</c:v>
                </c:pt>
                <c:pt idx="212">
                  <c:v>1.7592661061676222E-2</c:v>
                </c:pt>
                <c:pt idx="213">
                  <c:v>1.9697842482178485E-2</c:v>
                </c:pt>
                <c:pt idx="214">
                  <c:v>2.2049179916560011E-2</c:v>
                </c:pt>
                <c:pt idx="215">
                  <c:v>2.4674031771613428E-2</c:v>
                </c:pt>
                <c:pt idx="216">
                  <c:v>2.7602440213620603E-2</c:v>
                </c:pt>
                <c:pt idx="217">
                  <c:v>3.0867304359221911E-2</c:v>
                </c:pt>
                <c:pt idx="218">
                  <c:v>3.4504540476888869E-2</c:v>
                </c:pt>
                <c:pt idx="219">
                  <c:v>3.8553220941721596E-2</c:v>
                </c:pt>
                <c:pt idx="220">
                  <c:v>4.3055681714953428E-2</c:v>
                </c:pt>
                <c:pt idx="221">
                  <c:v>4.8057585906763151E-2</c:v>
                </c:pt>
                <c:pt idx="222">
                  <c:v>5.3607928566829423E-2</c:v>
                </c:pt>
                <c:pt idx="223">
                  <c:v>5.9758965308016332E-2</c:v>
                </c:pt>
                <c:pt idx="224">
                  <c:v>6.6566044829659193E-2</c:v>
                </c:pt>
                <c:pt idx="225">
                  <c:v>7.408732305465425E-2</c:v>
                </c:pt>
                <c:pt idx="226">
                  <c:v>8.2383334689766885E-2</c:v>
                </c:pt>
                <c:pt idx="227">
                  <c:v>9.151639690684045E-2</c:v>
                </c:pt>
                <c:pt idx="228">
                  <c:v>0.10154981995869852</c:v>
                </c:pt>
                <c:pt idx="229">
                  <c:v>0.11254690140589374</c:v>
                </c:pt>
                <c:pt idx="230">
                  <c:v>0.12456968481926591</c:v>
                </c:pt>
                <c:pt idx="231">
                  <c:v>0.13767747093637744</c:v>
                </c:pt>
                <c:pt idx="232">
                  <c:v>0.15192507983057957</c:v>
                </c:pt>
                <c:pt idx="233">
                  <c:v>0.16736087708396383</c:v>
                </c:pt>
                <c:pt idx="234">
                  <c:v>0.18402459533038798</c:v>
                </c:pt>
                <c:pt idx="235">
                  <c:v>0.20194500449297723</c:v>
                </c:pt>
                <c:pt idx="236">
                  <c:v>0.22113750861635809</c:v>
                </c:pt>
                <c:pt idx="237">
                  <c:v>0.24160177269163918</c:v>
                </c:pt>
                <c:pt idx="238">
                  <c:v>0.2633195068196012</c:v>
                </c:pt>
                <c:pt idx="239">
                  <c:v>0.28625255428897006</c:v>
                </c:pt>
                <c:pt idx="240">
                  <c:v>0.31034144105805933</c:v>
                </c:pt>
                <c:pt idx="241">
                  <c:v>0.335504543126312</c:v>
                </c:pt>
                <c:pt idx="242">
                  <c:v>0.36163801240579518</c:v>
                </c:pt>
                <c:pt idx="243">
                  <c:v>0.38861656933350147</c:v>
                </c:pt>
                <c:pt idx="244">
                  <c:v>0.4162952219955568</c:v>
                </c:pt>
                <c:pt idx="245">
                  <c:v>0.44451190980856997</c:v>
                </c:pt>
                <c:pt idx="246">
                  <c:v>0.47309100016196853</c:v>
                </c:pt>
                <c:pt idx="247">
                  <c:v>0.50184749623620939</c:v>
                </c:pt>
                <c:pt idx="248">
                  <c:v>0.53059175188780683</c:v>
                </c:pt>
                <c:pt idx="249">
                  <c:v>0.55913444313990357</c:v>
                </c:pt>
                <c:pt idx="250">
                  <c:v>0.58729152178934851</c:v>
                </c:pt>
                <c:pt idx="251">
                  <c:v>0.61488887832782546</c:v>
                </c:pt>
                <c:pt idx="252">
                  <c:v>0.64176646853568087</c:v>
                </c:pt>
                <c:pt idx="253">
                  <c:v>0.66778170692021899</c:v>
                </c:pt>
                <c:pt idx="254">
                  <c:v>0.6928119939810734</c:v>
                </c:pt>
                <c:pt idx="255">
                  <c:v>0.71675631486550129</c:v>
                </c:pt>
                <c:pt idx="256">
                  <c:v>0.73953591597746782</c:v>
                </c:pt>
                <c:pt idx="257">
                  <c:v>0.76109412637428608</c:v>
                </c:pt>
                <c:pt idx="258">
                  <c:v>0.78139543728865468</c:v>
                </c:pt>
                <c:pt idx="259">
                  <c:v>0.8004239833356781</c:v>
                </c:pt>
                <c:pt idx="260">
                  <c:v>0.81818158280163333</c:v>
                </c:pt>
                <c:pt idx="261">
                  <c:v>0.83468549369446288</c:v>
                </c:pt>
                <c:pt idx="262">
                  <c:v>0.84996603004737048</c:v>
                </c:pt>
                <c:pt idx="263">
                  <c:v>0.86406416293252175</c:v>
                </c:pt>
                <c:pt idx="264">
                  <c:v>0.87702920633047388</c:v>
                </c:pt>
                <c:pt idx="265">
                  <c:v>0.88891666249947521</c:v>
                </c:pt>
                <c:pt idx="266">
                  <c:v>0.89978627717080817</c:v>
                </c:pt>
                <c:pt idx="267">
                  <c:v>0.90970033335918499</c:v>
                </c:pt>
                <c:pt idx="268">
                  <c:v>0.91872219470030059</c:v>
                </c:pt>
                <c:pt idx="269">
                  <c:v>0.92691509530332172</c:v>
                </c:pt>
                <c:pt idx="270">
                  <c:v>0.93434116299754655</c:v>
                </c:pt>
                <c:pt idx="271">
                  <c:v>0.94106065614795109</c:v>
                </c:pt>
                <c:pt idx="272">
                  <c:v>0.94713139035851401</c:v>
                </c:pt>
                <c:pt idx="273">
                  <c:v>0.95260832977598198</c:v>
                </c:pt>
                <c:pt idx="274">
                  <c:v>0.95754331777598489</c:v>
                </c:pt>
                <c:pt idx="275">
                  <c:v>0.96198492304964522</c:v>
                </c:pt>
                <c:pt idx="276">
                  <c:v>0.9659783790886558</c:v>
                </c:pt>
                <c:pt idx="277">
                  <c:v>0.96956559745602733</c:v>
                </c:pt>
                <c:pt idx="278">
                  <c:v>0.97278523777764858</c:v>
                </c:pt>
                <c:pt idx="279">
                  <c:v>0.97567281991865429</c:v>
                </c:pt>
                <c:pt idx="280">
                  <c:v>0.97826086620026165</c:v>
                </c:pt>
              </c:numCache>
            </c:numRef>
          </c:yVal>
          <c:smooth val="1"/>
        </c:ser>
        <c:ser>
          <c:idx val="4"/>
          <c:order val="4"/>
          <c:tx>
            <c:v>a4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calculations!$C$3:$C$283</c:f>
              <c:numCache>
                <c:formatCode>0.00</c:formatCode>
                <c:ptCount val="28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</c:numCache>
            </c:numRef>
          </c:xVal>
          <c:yVal>
            <c:numRef>
              <c:f>calculations!$I$3:$I$283</c:f>
              <c:numCache>
                <c:formatCode>0.00E+00</c:formatCode>
                <c:ptCount val="2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33600"/>
        <c:axId val="144235520"/>
      </c:scatterChart>
      <c:valAx>
        <c:axId val="144233600"/>
        <c:scaling>
          <c:orientation val="minMax"/>
          <c:max val="1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pH</a:t>
                </a:r>
              </a:p>
            </c:rich>
          </c:tx>
          <c:layout>
            <c:manualLayout>
              <c:xMode val="edge"/>
              <c:yMode val="edge"/>
              <c:x val="0.52680267239322365"/>
              <c:y val="0.9260879373549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235520"/>
        <c:crosses val="autoZero"/>
        <c:crossBetween val="midCat"/>
        <c:majorUnit val="1"/>
        <c:minorUnit val="0.5"/>
      </c:valAx>
      <c:valAx>
        <c:axId val="14423552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defRPr>
                </a:pPr>
                <a:r>
                  <a:rPr lang="en-US"/>
                  <a:t>a</a:t>
                </a:r>
              </a:p>
            </c:rich>
          </c:tx>
          <c:layout>
            <c:manualLayout>
              <c:xMode val="edge"/>
              <c:yMode val="edge"/>
              <c:x val="2.0332785941864218E-2"/>
              <c:y val="0.465217891152035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23360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9482504526506487E-2"/>
          <c:y val="1.7391379796533712E-2"/>
          <c:w val="0.83733897567616877"/>
          <c:h val="6.304353484740035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Symbol"/>
              <a:ea typeface="Symbol"/>
              <a:cs typeface="Symbo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1990725</xdr:colOff>
      <xdr:row>26</xdr:row>
      <xdr:rowOff>66675</xdr:rowOff>
    </xdr:from>
    <xdr:to>
      <xdr:col>2</xdr:col>
      <xdr:colOff>3124200</xdr:colOff>
      <xdr:row>29</xdr:row>
      <xdr:rowOff>19050</xdr:rowOff>
    </xdr:to>
    <xdr:pic>
      <xdr:nvPicPr>
        <xdr:cNvPr id="308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6025" y="5229225"/>
          <a:ext cx="11334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274661</xdr:colOff>
      <xdr:row>8</xdr:row>
      <xdr:rowOff>174151</xdr:rowOff>
    </xdr:from>
    <xdr:to>
      <xdr:col>11</xdr:col>
      <xdr:colOff>455636</xdr:colOff>
      <xdr:row>33</xdr:row>
      <xdr:rowOff>28575</xdr:rowOff>
    </xdr:to>
    <xdr:graphicFrame macro="">
      <xdr:nvGraphicFramePr>
        <xdr:cNvPr id="10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"/>
  <sheetViews>
    <sheetView tabSelected="1" workbookViewId="0">
      <selection activeCell="C4" sqref="C4"/>
    </sheetView>
  </sheetViews>
  <sheetFormatPr defaultColWidth="9.1796875" defaultRowHeight="14" x14ac:dyDescent="0.3"/>
  <cols>
    <col min="1" max="1" width="3.6328125" style="9" customWidth="1"/>
    <col min="2" max="2" width="4.6328125" style="9" customWidth="1"/>
    <col min="3" max="4" width="56.7265625" style="9" customWidth="1"/>
    <col min="5" max="5" width="5.453125" style="9" customWidth="1"/>
    <col min="6" max="7" width="14.7265625" style="9" customWidth="1"/>
    <col min="8" max="16384" width="9.1796875" style="9"/>
  </cols>
  <sheetData>
    <row r="2" spans="2:6" x14ac:dyDescent="0.3">
      <c r="B2" s="33" t="str">
        <f ca="1">MID(CELL("filename"),SEARCH("[",CELL("filename"))+1, SEARCH("]",CELL("filename"))-SEARCH("[",CELL("filename"))-1)</f>
        <v>alpha-plots-polyprotic-acid.xlsx</v>
      </c>
      <c r="C2" s="34"/>
      <c r="D2" s="10"/>
    </row>
    <row r="3" spans="2:6" x14ac:dyDescent="0.3">
      <c r="B3" s="35" t="s">
        <v>39</v>
      </c>
      <c r="C3" s="36">
        <v>42180</v>
      </c>
      <c r="D3" s="12"/>
    </row>
    <row r="4" spans="2:6" x14ac:dyDescent="0.3">
      <c r="B4" s="13"/>
      <c r="C4" s="11"/>
      <c r="D4" s="12"/>
      <c r="F4"/>
    </row>
    <row r="5" spans="2:6" x14ac:dyDescent="0.3">
      <c r="B5" s="13"/>
      <c r="C5" s="14" t="s">
        <v>40</v>
      </c>
      <c r="D5" s="12"/>
      <c r="F5"/>
    </row>
    <row r="6" spans="2:6" x14ac:dyDescent="0.3">
      <c r="B6" s="13"/>
      <c r="C6" s="14" t="s">
        <v>41</v>
      </c>
      <c r="D6" s="12"/>
      <c r="F6"/>
    </row>
    <row r="7" spans="2:6" x14ac:dyDescent="0.3">
      <c r="B7" s="13"/>
      <c r="C7" s="14" t="s">
        <v>42</v>
      </c>
      <c r="D7" s="12"/>
    </row>
    <row r="8" spans="2:6" x14ac:dyDescent="0.3">
      <c r="B8" s="13"/>
      <c r="C8" s="11"/>
      <c r="D8" s="12"/>
    </row>
    <row r="9" spans="2:6" x14ac:dyDescent="0.3">
      <c r="B9" s="13"/>
      <c r="C9" s="37" t="s">
        <v>14</v>
      </c>
      <c r="D9" s="12"/>
    </row>
    <row r="10" spans="2:6" ht="16.149999999999999" x14ac:dyDescent="0.4">
      <c r="B10" s="13"/>
      <c r="C10" s="11" t="s">
        <v>18</v>
      </c>
      <c r="D10" s="12"/>
    </row>
    <row r="11" spans="2:6" x14ac:dyDescent="0.3">
      <c r="B11" s="13"/>
      <c r="C11" s="11"/>
      <c r="D11" s="12"/>
    </row>
    <row r="12" spans="2:6" x14ac:dyDescent="0.3">
      <c r="B12" s="13"/>
      <c r="C12" s="37" t="s">
        <v>15</v>
      </c>
      <c r="D12" s="12"/>
    </row>
    <row r="13" spans="2:6" x14ac:dyDescent="0.3">
      <c r="B13" s="13"/>
      <c r="C13" s="11" t="s">
        <v>16</v>
      </c>
      <c r="D13" s="12"/>
    </row>
    <row r="14" spans="2:6" x14ac:dyDescent="0.3">
      <c r="B14" s="13"/>
      <c r="C14" s="11" t="s">
        <v>33</v>
      </c>
      <c r="D14" s="12"/>
    </row>
    <row r="15" spans="2:6" x14ac:dyDescent="0.3">
      <c r="B15" s="13"/>
      <c r="C15" s="11" t="s">
        <v>38</v>
      </c>
      <c r="D15" s="12"/>
    </row>
    <row r="16" spans="2:6" x14ac:dyDescent="0.3">
      <c r="B16" s="13"/>
      <c r="C16" s="11"/>
      <c r="D16" s="12"/>
    </row>
    <row r="17" spans="2:4" x14ac:dyDescent="0.3">
      <c r="B17" s="13"/>
      <c r="C17" s="38" t="s">
        <v>17</v>
      </c>
      <c r="D17" s="12"/>
    </row>
    <row r="18" spans="2:4" ht="16.149999999999999" x14ac:dyDescent="0.4">
      <c r="B18" s="13"/>
      <c r="C18" s="11" t="s">
        <v>34</v>
      </c>
      <c r="D18" s="12"/>
    </row>
    <row r="19" spans="2:4" x14ac:dyDescent="0.3">
      <c r="B19" s="13"/>
      <c r="C19" s="11" t="s">
        <v>19</v>
      </c>
      <c r="D19" s="12"/>
    </row>
    <row r="20" spans="2:4" x14ac:dyDescent="0.3">
      <c r="B20" s="13"/>
      <c r="C20" s="11"/>
      <c r="D20" s="12"/>
    </row>
    <row r="21" spans="2:4" x14ac:dyDescent="0.3">
      <c r="B21" s="13"/>
      <c r="C21" s="11" t="s">
        <v>24</v>
      </c>
      <c r="D21" s="12"/>
    </row>
    <row r="22" spans="2:4" ht="16.7" x14ac:dyDescent="0.4">
      <c r="B22" s="13"/>
      <c r="C22" s="15" t="s">
        <v>20</v>
      </c>
      <c r="D22" s="16" t="s">
        <v>22</v>
      </c>
    </row>
    <row r="23" spans="2:4" ht="16.7" x14ac:dyDescent="0.4">
      <c r="B23" s="13"/>
      <c r="C23" s="15" t="s">
        <v>21</v>
      </c>
      <c r="D23" s="16" t="s">
        <v>23</v>
      </c>
    </row>
    <row r="24" spans="2:4" ht="16.149999999999999" x14ac:dyDescent="0.4">
      <c r="B24" s="13"/>
      <c r="C24" s="11" t="s">
        <v>35</v>
      </c>
      <c r="D24" s="16"/>
    </row>
    <row r="25" spans="2:4" x14ac:dyDescent="0.3">
      <c r="B25" s="13"/>
      <c r="C25" s="11"/>
      <c r="D25" s="12"/>
    </row>
    <row r="26" spans="2:4" x14ac:dyDescent="0.3">
      <c r="B26" s="13"/>
      <c r="C26" s="11" t="s">
        <v>36</v>
      </c>
      <c r="D26" s="12"/>
    </row>
    <row r="27" spans="2:4" x14ac:dyDescent="0.3">
      <c r="B27" s="13"/>
      <c r="C27" s="11"/>
      <c r="D27" s="12"/>
    </row>
    <row r="28" spans="2:4" x14ac:dyDescent="0.3">
      <c r="B28" s="13"/>
      <c r="C28" s="11"/>
      <c r="D28" s="12"/>
    </row>
    <row r="29" spans="2:4" x14ac:dyDescent="0.3">
      <c r="B29" s="17"/>
      <c r="C29" s="11"/>
      <c r="D29" s="12"/>
    </row>
    <row r="30" spans="2:4" ht="16.149999999999999" x14ac:dyDescent="0.4">
      <c r="B30" s="18"/>
      <c r="C30" s="11" t="s">
        <v>37</v>
      </c>
      <c r="D30" s="12"/>
    </row>
    <row r="31" spans="2:4" x14ac:dyDescent="0.3">
      <c r="B31" s="18"/>
      <c r="C31" s="11"/>
      <c r="D31" s="12"/>
    </row>
    <row r="32" spans="2:4" x14ac:dyDescent="0.3">
      <c r="B32" s="19"/>
      <c r="C32" s="20"/>
      <c r="D32" s="21"/>
    </row>
    <row r="33" spans="2:2" x14ac:dyDescent="0.3">
      <c r="B33" s="22"/>
    </row>
    <row r="34" spans="2:2" x14ac:dyDescent="0.3">
      <c r="B34" s="22"/>
    </row>
    <row r="36" spans="2:2" x14ac:dyDescent="0.3">
      <c r="B36" s="22"/>
    </row>
  </sheetData>
  <phoneticPr fontId="0" type="noConversion"/>
  <pageMargins left="0.5" right="0.5" top="0.5" bottom="0.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workbookViewId="0">
      <selection sqref="A1:A1048576"/>
    </sheetView>
  </sheetViews>
  <sheetFormatPr defaultColWidth="9.1796875" defaultRowHeight="14" x14ac:dyDescent="0.3"/>
  <cols>
    <col min="1" max="1" width="3.6328125" style="23" customWidth="1"/>
    <col min="2" max="2" width="7.7265625" style="24" customWidth="1"/>
    <col min="3" max="5" width="10.7265625" style="24" customWidth="1"/>
    <col min="6" max="12" width="10.7265625" style="25" customWidth="1"/>
    <col min="13" max="15" width="4.7265625" style="26" customWidth="1"/>
    <col min="16" max="17" width="10.7265625" style="26" customWidth="1"/>
    <col min="18" max="16384" width="9.1796875" style="25"/>
  </cols>
  <sheetData>
    <row r="2" spans="2:18" x14ac:dyDescent="0.3">
      <c r="B2" s="39" t="s">
        <v>12</v>
      </c>
      <c r="C2" s="40"/>
      <c r="D2" s="40"/>
      <c r="E2" s="40"/>
      <c r="F2" s="41"/>
      <c r="G2" s="41"/>
      <c r="H2" s="41"/>
      <c r="I2" s="41"/>
      <c r="J2" s="41"/>
      <c r="K2" s="41"/>
      <c r="L2" s="41"/>
      <c r="M2" s="41"/>
      <c r="P2" s="27" t="s">
        <v>11</v>
      </c>
      <c r="R2" s="28"/>
    </row>
    <row r="3" spans="2:18" ht="16.149999999999999" x14ac:dyDescent="0.4">
      <c r="B3" s="40"/>
      <c r="C3" s="40"/>
      <c r="D3" s="40"/>
      <c r="E3" s="40"/>
      <c r="F3" s="41"/>
      <c r="G3" s="41"/>
      <c r="H3" s="41"/>
      <c r="I3" s="42"/>
      <c r="J3" s="40"/>
      <c r="K3" s="43" t="s">
        <v>25</v>
      </c>
      <c r="L3" s="41"/>
      <c r="M3" s="41"/>
      <c r="P3" s="28"/>
      <c r="Q3" s="29" t="s">
        <v>9</v>
      </c>
      <c r="R3" s="28"/>
    </row>
    <row r="4" spans="2:18" ht="16.149999999999999" x14ac:dyDescent="0.4">
      <c r="B4" s="40"/>
      <c r="C4" s="47" t="s">
        <v>31</v>
      </c>
      <c r="D4" s="48"/>
      <c r="E4" s="40"/>
      <c r="F4" s="41"/>
      <c r="G4" s="41"/>
      <c r="H4" s="41"/>
      <c r="I4" s="45" t="s">
        <v>26</v>
      </c>
      <c r="J4" s="30">
        <v>7.11E-3</v>
      </c>
      <c r="K4" s="46">
        <f>-LOG(J4)</f>
        <v>2.1481303992702339</v>
      </c>
      <c r="L4" s="40"/>
      <c r="M4" s="41"/>
      <c r="O4" s="25"/>
      <c r="P4" s="28"/>
      <c r="Q4" s="30">
        <v>1.0200000000000001E-2</v>
      </c>
      <c r="R4" s="28"/>
    </row>
    <row r="5" spans="2:18" ht="16.149999999999999" x14ac:dyDescent="0.4">
      <c r="B5" s="41"/>
      <c r="C5" s="44" t="s">
        <v>32</v>
      </c>
      <c r="D5" s="40"/>
      <c r="E5" s="40"/>
      <c r="F5" s="41"/>
      <c r="G5" s="41"/>
      <c r="H5" s="41"/>
      <c r="I5" s="45" t="s">
        <v>27</v>
      </c>
      <c r="J5" s="30">
        <v>6.3199999999999997E-8</v>
      </c>
      <c r="K5" s="46">
        <f>-LOG(J5)</f>
        <v>7.1992829217176153</v>
      </c>
      <c r="L5" s="40"/>
      <c r="M5" s="41"/>
      <c r="O5" s="25"/>
      <c r="P5" s="28"/>
      <c r="Q5" s="30">
        <v>2.14E-3</v>
      </c>
      <c r="R5" s="28"/>
    </row>
    <row r="6" spans="2:18" ht="16.149999999999999" x14ac:dyDescent="0.4">
      <c r="B6" s="41"/>
      <c r="C6" s="44" t="s">
        <v>30</v>
      </c>
      <c r="D6" s="41"/>
      <c r="E6" s="41"/>
      <c r="F6" s="41"/>
      <c r="G6" s="41"/>
      <c r="H6" s="41"/>
      <c r="I6" s="45" t="s">
        <v>28</v>
      </c>
      <c r="J6" s="31">
        <v>4.5E-13</v>
      </c>
      <c r="K6" s="46">
        <f>-LOG(J6)</f>
        <v>12.346787486224656</v>
      </c>
      <c r="L6" s="40"/>
      <c r="M6" s="41"/>
      <c r="O6" s="25"/>
      <c r="P6" s="28"/>
      <c r="Q6" s="31">
        <v>6.92E-7</v>
      </c>
      <c r="R6" s="28"/>
    </row>
    <row r="7" spans="2:18" ht="16.149999999999999" x14ac:dyDescent="0.4">
      <c r="B7" s="41"/>
      <c r="C7" s="41"/>
      <c r="D7" s="41"/>
      <c r="E7" s="41"/>
      <c r="F7" s="41"/>
      <c r="G7" s="41"/>
      <c r="H7" s="41"/>
      <c r="I7" s="45" t="s">
        <v>29</v>
      </c>
      <c r="J7" s="28">
        <v>0</v>
      </c>
      <c r="K7" s="46" t="e">
        <f>-LOG(J7)</f>
        <v>#NUM!</v>
      </c>
      <c r="L7" s="40"/>
      <c r="M7" s="41"/>
      <c r="O7" s="25"/>
      <c r="P7" s="28"/>
      <c r="Q7" s="31">
        <v>5.4999999999999997E-11</v>
      </c>
      <c r="R7" s="28"/>
    </row>
    <row r="8" spans="2:18" x14ac:dyDescent="0.3">
      <c r="B8" s="41"/>
      <c r="C8" s="41"/>
      <c r="D8" s="41"/>
      <c r="E8" s="41"/>
      <c r="F8" s="41"/>
      <c r="G8" s="41"/>
      <c r="H8" s="41"/>
      <c r="I8" s="41"/>
      <c r="J8" s="41"/>
      <c r="K8" s="41"/>
      <c r="L8" s="40"/>
      <c r="M8" s="41"/>
      <c r="O8" s="25"/>
      <c r="P8" s="28"/>
      <c r="Q8" s="28"/>
      <c r="R8" s="28"/>
    </row>
    <row r="9" spans="2:18" x14ac:dyDescent="0.3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O9" s="25"/>
      <c r="P9" s="28"/>
      <c r="Q9" s="32" t="s">
        <v>8</v>
      </c>
      <c r="R9" s="28"/>
    </row>
    <row r="10" spans="2:18" x14ac:dyDescent="0.3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O10" s="25"/>
      <c r="P10" s="28"/>
      <c r="Q10" s="30">
        <v>7.11E-3</v>
      </c>
      <c r="R10" s="28"/>
    </row>
    <row r="11" spans="2:18" x14ac:dyDescent="0.3">
      <c r="B11" s="40"/>
      <c r="C11" s="40"/>
      <c r="D11" s="40"/>
      <c r="E11" s="40"/>
      <c r="F11" s="41"/>
      <c r="G11" s="41"/>
      <c r="H11" s="41"/>
      <c r="I11" s="41"/>
      <c r="J11" s="41"/>
      <c r="K11" s="41"/>
      <c r="L11" s="41"/>
      <c r="M11" s="41"/>
      <c r="O11" s="25"/>
      <c r="P11" s="28"/>
      <c r="Q11" s="30">
        <v>6.3199999999999997E-8</v>
      </c>
      <c r="R11" s="28"/>
    </row>
    <row r="12" spans="2:18" x14ac:dyDescent="0.3">
      <c r="B12" s="40"/>
      <c r="C12" s="40"/>
      <c r="D12" s="40"/>
      <c r="E12" s="40"/>
      <c r="F12" s="41"/>
      <c r="G12" s="41"/>
      <c r="H12" s="41"/>
      <c r="I12" s="41"/>
      <c r="J12" s="41"/>
      <c r="K12" s="41"/>
      <c r="L12" s="41"/>
      <c r="M12" s="41"/>
      <c r="O12" s="25"/>
      <c r="P12" s="28"/>
      <c r="Q12" s="31">
        <v>4.5E-13</v>
      </c>
      <c r="R12" s="28"/>
    </row>
    <row r="13" spans="2:18" x14ac:dyDescent="0.3">
      <c r="B13" s="40"/>
      <c r="C13" s="40"/>
      <c r="D13" s="40"/>
      <c r="E13" s="40"/>
      <c r="F13" s="41"/>
      <c r="G13" s="41"/>
      <c r="H13" s="41"/>
      <c r="I13" s="41"/>
      <c r="J13" s="41"/>
      <c r="K13" s="41"/>
      <c r="L13" s="41"/>
      <c r="M13" s="41"/>
      <c r="O13" s="25"/>
      <c r="P13" s="28"/>
      <c r="Q13" s="28">
        <v>0</v>
      </c>
      <c r="R13" s="28"/>
    </row>
    <row r="14" spans="2:18" x14ac:dyDescent="0.3">
      <c r="B14" s="40"/>
      <c r="C14" s="40"/>
      <c r="D14" s="40"/>
      <c r="E14" s="40"/>
      <c r="F14" s="41"/>
      <c r="G14" s="41"/>
      <c r="H14" s="41"/>
      <c r="I14" s="41"/>
      <c r="J14" s="41"/>
      <c r="K14" s="41"/>
      <c r="L14" s="41"/>
      <c r="M14" s="41"/>
      <c r="O14" s="25"/>
      <c r="P14" s="28"/>
      <c r="R14" s="28"/>
    </row>
    <row r="15" spans="2:18" x14ac:dyDescent="0.3">
      <c r="B15" s="40"/>
      <c r="C15" s="40"/>
      <c r="D15" s="40"/>
      <c r="E15" s="40"/>
      <c r="F15" s="41"/>
      <c r="G15" s="41"/>
      <c r="H15" s="41"/>
      <c r="I15" s="41"/>
      <c r="J15" s="41"/>
      <c r="K15" s="41"/>
      <c r="L15" s="41"/>
      <c r="M15" s="41"/>
      <c r="O15" s="25"/>
      <c r="P15" s="28"/>
      <c r="Q15" s="32" t="s">
        <v>10</v>
      </c>
      <c r="R15" s="28"/>
    </row>
    <row r="16" spans="2:18" x14ac:dyDescent="0.3">
      <c r="B16" s="40"/>
      <c r="C16" s="40"/>
      <c r="D16" s="40"/>
      <c r="E16" s="40"/>
      <c r="F16" s="41"/>
      <c r="G16" s="41"/>
      <c r="H16" s="41"/>
      <c r="I16" s="41"/>
      <c r="J16" s="41"/>
      <c r="K16" s="41"/>
      <c r="L16" s="41"/>
      <c r="M16" s="41"/>
      <c r="O16" s="25"/>
      <c r="P16" s="28"/>
      <c r="Q16" s="30">
        <v>4.4499999999999997E-7</v>
      </c>
      <c r="R16" s="28"/>
    </row>
    <row r="17" spans="2:18" x14ac:dyDescent="0.3">
      <c r="B17" s="40"/>
      <c r="C17" s="40"/>
      <c r="D17" s="40"/>
      <c r="E17" s="40"/>
      <c r="F17" s="41"/>
      <c r="G17" s="41"/>
      <c r="H17" s="41"/>
      <c r="I17" s="41"/>
      <c r="J17" s="41"/>
      <c r="K17" s="41"/>
      <c r="L17" s="41"/>
      <c r="M17" s="41"/>
      <c r="O17" s="25"/>
      <c r="P17" s="28"/>
      <c r="Q17" s="30">
        <v>4.6900000000000001E-11</v>
      </c>
      <c r="R17" s="28"/>
    </row>
    <row r="18" spans="2:18" x14ac:dyDescent="0.3">
      <c r="B18" s="40"/>
      <c r="C18" s="40"/>
      <c r="D18" s="40"/>
      <c r="E18" s="40"/>
      <c r="F18" s="41"/>
      <c r="G18" s="41"/>
      <c r="H18" s="41"/>
      <c r="I18" s="41"/>
      <c r="J18" s="41"/>
      <c r="K18" s="41"/>
      <c r="L18" s="41"/>
      <c r="M18" s="41"/>
      <c r="O18" s="25"/>
      <c r="P18" s="28"/>
      <c r="Q18" s="28">
        <v>0</v>
      </c>
      <c r="R18" s="28"/>
    </row>
    <row r="19" spans="2:18" x14ac:dyDescent="0.3">
      <c r="B19" s="40"/>
      <c r="C19" s="40"/>
      <c r="D19" s="40"/>
      <c r="E19" s="40"/>
      <c r="F19" s="41"/>
      <c r="G19" s="41"/>
      <c r="H19" s="41"/>
      <c r="I19" s="41"/>
      <c r="J19" s="41"/>
      <c r="K19" s="41"/>
      <c r="L19" s="41"/>
      <c r="M19" s="41"/>
      <c r="O19" s="25"/>
      <c r="P19" s="28"/>
      <c r="Q19" s="28">
        <v>0</v>
      </c>
      <c r="R19" s="28"/>
    </row>
    <row r="20" spans="2:18" x14ac:dyDescent="0.3">
      <c r="B20" s="40"/>
      <c r="C20" s="40"/>
      <c r="D20" s="40"/>
      <c r="E20" s="40"/>
      <c r="F20" s="41"/>
      <c r="G20" s="41"/>
      <c r="H20" s="41"/>
      <c r="I20" s="41"/>
      <c r="J20" s="41"/>
      <c r="K20" s="41"/>
      <c r="L20" s="41"/>
      <c r="M20" s="41"/>
      <c r="O20" s="25"/>
      <c r="P20" s="28"/>
      <c r="Q20" s="28"/>
      <c r="R20" s="28"/>
    </row>
    <row r="21" spans="2:18" x14ac:dyDescent="0.3">
      <c r="B21" s="40"/>
      <c r="C21" s="40"/>
      <c r="D21" s="40"/>
      <c r="E21" s="40"/>
      <c r="F21" s="41"/>
      <c r="G21" s="41"/>
      <c r="H21" s="41"/>
      <c r="I21" s="41"/>
      <c r="J21" s="41"/>
      <c r="K21" s="41"/>
      <c r="L21" s="41"/>
      <c r="M21" s="41"/>
      <c r="O21" s="25"/>
      <c r="P21" s="28"/>
      <c r="Q21" s="32" t="s">
        <v>13</v>
      </c>
      <c r="R21" s="28"/>
    </row>
    <row r="22" spans="2:18" x14ac:dyDescent="0.3">
      <c r="B22" s="40"/>
      <c r="C22" s="40"/>
      <c r="D22" s="40"/>
      <c r="E22" s="40"/>
      <c r="F22" s="41"/>
      <c r="G22" s="41"/>
      <c r="H22" s="41"/>
      <c r="I22" s="41"/>
      <c r="J22" s="41"/>
      <c r="K22" s="41"/>
      <c r="L22" s="41"/>
      <c r="M22" s="41"/>
      <c r="O22" s="25"/>
      <c r="P22" s="28"/>
      <c r="Q22" s="30">
        <v>1.1199999999999999E-3</v>
      </c>
      <c r="R22" s="28"/>
    </row>
    <row r="23" spans="2:18" x14ac:dyDescent="0.3">
      <c r="B23" s="40"/>
      <c r="C23" s="40"/>
      <c r="D23" s="40"/>
      <c r="E23" s="40"/>
      <c r="F23" s="41"/>
      <c r="G23" s="41"/>
      <c r="H23" s="41"/>
      <c r="I23" s="41"/>
      <c r="J23" s="41"/>
      <c r="K23" s="41"/>
      <c r="L23" s="41"/>
      <c r="M23" s="41"/>
      <c r="O23" s="25"/>
      <c r="P23" s="28"/>
      <c r="Q23" s="30">
        <v>3.8999999999999999E-6</v>
      </c>
      <c r="R23" s="28"/>
    </row>
    <row r="24" spans="2:18" x14ac:dyDescent="0.3">
      <c r="B24" s="40"/>
      <c r="C24" s="40"/>
      <c r="D24" s="40"/>
      <c r="E24" s="40"/>
      <c r="F24" s="41"/>
      <c r="G24" s="41"/>
      <c r="H24" s="41"/>
      <c r="I24" s="41"/>
      <c r="J24" s="41"/>
      <c r="K24" s="41"/>
      <c r="L24" s="41"/>
      <c r="M24" s="41"/>
      <c r="O24" s="25"/>
      <c r="P24" s="28"/>
      <c r="Q24" s="28">
        <v>0</v>
      </c>
      <c r="R24" s="28"/>
    </row>
    <row r="25" spans="2:18" x14ac:dyDescent="0.3">
      <c r="B25" s="40"/>
      <c r="C25" s="40"/>
      <c r="D25" s="40"/>
      <c r="E25" s="40"/>
      <c r="F25" s="41"/>
      <c r="G25" s="41"/>
      <c r="H25" s="41"/>
      <c r="I25" s="41"/>
      <c r="J25" s="41"/>
      <c r="K25" s="41"/>
      <c r="L25" s="41"/>
      <c r="M25" s="41"/>
      <c r="O25" s="25"/>
      <c r="P25" s="28"/>
      <c r="Q25" s="28">
        <v>0</v>
      </c>
      <c r="R25" s="28"/>
    </row>
    <row r="26" spans="2:18" x14ac:dyDescent="0.3">
      <c r="B26" s="40"/>
      <c r="C26" s="40"/>
      <c r="D26" s="40"/>
      <c r="E26" s="40"/>
      <c r="F26" s="41"/>
      <c r="G26" s="41"/>
      <c r="H26" s="41"/>
      <c r="I26" s="41"/>
      <c r="J26" s="41"/>
      <c r="K26" s="41"/>
      <c r="L26" s="41"/>
      <c r="M26" s="41"/>
      <c r="O26" s="25"/>
      <c r="R26" s="26"/>
    </row>
    <row r="27" spans="2:18" x14ac:dyDescent="0.3">
      <c r="B27" s="40"/>
      <c r="C27" s="40"/>
      <c r="D27" s="40"/>
      <c r="E27" s="40"/>
      <c r="F27" s="41"/>
      <c r="G27" s="41"/>
      <c r="H27" s="41"/>
      <c r="I27" s="41"/>
      <c r="J27" s="41"/>
      <c r="K27" s="41"/>
      <c r="L27" s="41"/>
      <c r="M27" s="41"/>
      <c r="O27" s="25"/>
      <c r="R27" s="26"/>
    </row>
    <row r="28" spans="2:18" x14ac:dyDescent="0.3">
      <c r="B28" s="40"/>
      <c r="C28" s="40"/>
      <c r="D28" s="40"/>
      <c r="E28" s="40"/>
      <c r="F28" s="41"/>
      <c r="G28" s="41"/>
      <c r="H28" s="41"/>
      <c r="I28" s="41"/>
      <c r="J28" s="41"/>
      <c r="K28" s="41"/>
      <c r="L28" s="41"/>
      <c r="M28" s="41"/>
      <c r="O28" s="25"/>
      <c r="P28" s="25"/>
      <c r="Q28" s="25"/>
    </row>
    <row r="29" spans="2:18" x14ac:dyDescent="0.3">
      <c r="B29" s="40"/>
      <c r="C29" s="40"/>
      <c r="D29" s="40"/>
      <c r="E29" s="40"/>
      <c r="F29" s="41"/>
      <c r="G29" s="41"/>
      <c r="H29" s="41"/>
      <c r="I29" s="41"/>
      <c r="J29" s="41"/>
      <c r="K29" s="41"/>
      <c r="L29" s="41"/>
      <c r="M29" s="41"/>
      <c r="O29" s="25"/>
      <c r="P29" s="25"/>
      <c r="Q29" s="25"/>
    </row>
    <row r="30" spans="2:18" x14ac:dyDescent="0.3">
      <c r="B30" s="40"/>
      <c r="C30" s="40"/>
      <c r="D30" s="40"/>
      <c r="E30" s="40"/>
      <c r="F30" s="41"/>
      <c r="G30" s="41"/>
      <c r="H30" s="41"/>
      <c r="I30" s="41"/>
      <c r="J30" s="41"/>
      <c r="K30" s="41"/>
      <c r="L30" s="41"/>
      <c r="M30" s="41"/>
    </row>
    <row r="31" spans="2:18" x14ac:dyDescent="0.3">
      <c r="B31" s="40"/>
      <c r="C31" s="40"/>
      <c r="D31" s="40"/>
      <c r="E31" s="40"/>
      <c r="F31" s="41"/>
      <c r="G31" s="41"/>
      <c r="H31" s="41"/>
      <c r="I31" s="41"/>
      <c r="J31" s="41"/>
      <c r="K31" s="41"/>
      <c r="L31" s="41"/>
      <c r="M31" s="41"/>
    </row>
    <row r="32" spans="2:18" x14ac:dyDescent="0.3">
      <c r="B32" s="40"/>
      <c r="C32" s="40"/>
      <c r="D32" s="40"/>
      <c r="E32" s="40"/>
      <c r="F32" s="41"/>
      <c r="G32" s="41"/>
      <c r="H32" s="41"/>
      <c r="I32" s="41"/>
      <c r="J32" s="41"/>
      <c r="K32" s="41"/>
      <c r="L32" s="41"/>
      <c r="M32" s="41"/>
    </row>
    <row r="33" spans="2:13" x14ac:dyDescent="0.3">
      <c r="B33" s="40"/>
      <c r="C33" s="40"/>
      <c r="D33" s="40"/>
      <c r="E33" s="40"/>
      <c r="F33" s="41"/>
      <c r="G33" s="41"/>
      <c r="H33" s="41"/>
      <c r="I33" s="41"/>
      <c r="J33" s="41"/>
      <c r="K33" s="41"/>
      <c r="L33" s="41"/>
      <c r="M33" s="41"/>
    </row>
    <row r="34" spans="2:13" x14ac:dyDescent="0.3">
      <c r="B34" s="40"/>
      <c r="C34" s="40"/>
      <c r="D34" s="40"/>
      <c r="E34" s="40"/>
      <c r="F34" s="41"/>
      <c r="G34" s="41"/>
      <c r="H34" s="41"/>
      <c r="I34" s="41"/>
      <c r="J34" s="41"/>
      <c r="K34" s="41"/>
      <c r="L34" s="41"/>
      <c r="M34" s="41"/>
    </row>
    <row r="35" spans="2:13" x14ac:dyDescent="0.3">
      <c r="B35" s="40"/>
      <c r="C35" s="40"/>
      <c r="D35" s="40"/>
      <c r="E35" s="40"/>
      <c r="F35" s="41"/>
      <c r="G35" s="41"/>
      <c r="H35" s="41"/>
      <c r="I35" s="41"/>
      <c r="J35" s="41"/>
      <c r="K35" s="41"/>
      <c r="L35" s="41"/>
      <c r="M35" s="41"/>
    </row>
    <row r="36" spans="2:13" x14ac:dyDescent="0.3">
      <c r="C36" s="28"/>
      <c r="D36" s="28"/>
      <c r="E36" s="28"/>
      <c r="F36" s="26"/>
      <c r="G36" s="26"/>
      <c r="H36" s="26"/>
      <c r="I36" s="26"/>
      <c r="J36" s="26"/>
      <c r="K36" s="26"/>
      <c r="L36" s="26"/>
    </row>
    <row r="37" spans="2:13" x14ac:dyDescent="0.3">
      <c r="C37" s="28"/>
      <c r="D37" s="28"/>
      <c r="E37" s="28"/>
      <c r="F37" s="26"/>
      <c r="G37" s="26"/>
      <c r="H37" s="26"/>
      <c r="I37" s="26"/>
      <c r="J37" s="26"/>
      <c r="K37" s="26"/>
      <c r="L37" s="26"/>
    </row>
  </sheetData>
  <phoneticPr fontId="0" type="noConversion"/>
  <pageMargins left="0.5" right="0.5" top="0.5" bottom="0.5" header="0.5" footer="0.5"/>
  <pageSetup orientation="landscape" r:id="rId1"/>
  <headerFooter alignWithMargins="0">
    <oddFooter>&amp;L&amp;F&amp;CCopyright 2008 by Brian M. Tissue&amp;Rhttp://www.chem.vt.edu/chem-ed/a-text/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6"/>
  <sheetViews>
    <sheetView workbookViewId="0">
      <pane ySplit="2" topLeftCell="A3" activePane="bottomLeft" state="frozen"/>
      <selection sqref="A1:A1048576"/>
      <selection pane="bottomLeft" sqref="A1:A1048576"/>
    </sheetView>
  </sheetViews>
  <sheetFormatPr defaultColWidth="9.1796875" defaultRowHeight="12.9" x14ac:dyDescent="0.25"/>
  <cols>
    <col min="1" max="1" width="3.6328125" style="3" customWidth="1"/>
    <col min="2" max="2" width="10.7265625" style="3" customWidth="1"/>
    <col min="3" max="3" width="10.7265625" style="7" customWidth="1"/>
    <col min="4" max="9" width="10.7265625" style="3" customWidth="1"/>
    <col min="10" max="16384" width="9.1796875" style="3"/>
  </cols>
  <sheetData>
    <row r="2" spans="2:9" x14ac:dyDescent="0.25">
      <c r="B2" s="1" t="s">
        <v>1</v>
      </c>
      <c r="C2" s="5" t="s">
        <v>0</v>
      </c>
      <c r="D2" s="2" t="s">
        <v>2</v>
      </c>
      <c r="E2" s="8" t="s">
        <v>3</v>
      </c>
      <c r="F2" s="8" t="s">
        <v>5</v>
      </c>
      <c r="G2" s="8" t="s">
        <v>4</v>
      </c>
      <c r="H2" s="8" t="s">
        <v>6</v>
      </c>
      <c r="I2" s="8" t="s">
        <v>7</v>
      </c>
    </row>
    <row r="3" spans="2:9" x14ac:dyDescent="0.25">
      <c r="B3" s="4">
        <v>1</v>
      </c>
      <c r="C3" s="6">
        <v>0</v>
      </c>
      <c r="D3" s="4">
        <f>($B3^4+('alpha plot'!$J$4*$B3^3)+('alpha plot'!$J$4*'alpha plot'!$J$5*$B3^2)+('alpha plot'!$J$4*'alpha plot'!$J$5*'alpha plot'!$J$6*$B3)+('alpha plot'!$J$4*'alpha plot'!$J$5*'alpha plot'!$J$6*'alpha plot'!$J$7))</f>
        <v>1.0071100004493521</v>
      </c>
      <c r="E3" s="4">
        <f t="shared" ref="E3:E66" si="0">$B3^4 / $D3</f>
        <v>0.99294019476901263</v>
      </c>
      <c r="F3" s="4">
        <f>'alpha plot'!$J$4*$B3^3 / $D3</f>
        <v>7.0598047848076792E-3</v>
      </c>
      <c r="G3" s="4">
        <f>'alpha plot'!$J$4*'alpha plot'!$J$5*$B3^2 / $D3</f>
        <v>4.4617966239984533E-10</v>
      </c>
      <c r="H3" s="4">
        <f>'alpha plot'!$J$4*'alpha plot'!$J$5*'alpha plot'!$J$6*$B3 / $D3</f>
        <v>2.007808480799304E-22</v>
      </c>
      <c r="I3" s="4">
        <f>'alpha plot'!$J$4*'alpha plot'!$J$5*'alpha plot'!$J$6*'alpha plot'!$J$7 / $D3</f>
        <v>0</v>
      </c>
    </row>
    <row r="4" spans="2:9" x14ac:dyDescent="0.25">
      <c r="B4" s="4">
        <f>10^(-C4)</f>
        <v>0.89125093813374545</v>
      </c>
      <c r="C4" s="6">
        <f>C3+0.05</f>
        <v>0.05</v>
      </c>
      <c r="D4" s="4">
        <f>($B4^4+('alpha plot'!$J$4*$B4^3)+('alpha plot'!$J$4*'alpha plot'!$J$5*$B4^2)+('alpha plot'!$J$4*'alpha plot'!$J$5*'alpha plot'!$J$6*$B4)+('alpha plot'!$J$4*'alpha plot'!$J$5*'alpha plot'!$J$6*'alpha plot'!$J$7))</f>
        <v>0.63599083936409717</v>
      </c>
      <c r="E4" s="4">
        <f t="shared" si="0"/>
        <v>0.99208558587268814</v>
      </c>
      <c r="F4" s="4">
        <f>'alpha plot'!$J$4*$B4^3 / $D4</f>
        <v>7.9144135660884941E-3</v>
      </c>
      <c r="G4" s="4">
        <f>'alpha plot'!$J$4*'alpha plot'!$J$5*$B4^2 / $D4</f>
        <v>5.6122346241135935E-10</v>
      </c>
      <c r="H4" s="4">
        <f>'alpha plot'!$J$4*'alpha plot'!$J$5*'alpha plot'!$J$6*$B4 / $D4</f>
        <v>2.8336638681575525E-22</v>
      </c>
      <c r="I4" s="4">
        <f>'alpha plot'!$J$4*'alpha plot'!$J$5*'alpha plot'!$J$6*'alpha plot'!$J$7 / $D4</f>
        <v>0</v>
      </c>
    </row>
    <row r="5" spans="2:9" x14ac:dyDescent="0.25">
      <c r="B5" s="4">
        <f t="shared" ref="B5:B68" si="1">10^(-C5)</f>
        <v>0.79432823472428149</v>
      </c>
      <c r="C5" s="6">
        <f t="shared" ref="C5:C68" si="2">C4+0.05</f>
        <v>0.1</v>
      </c>
      <c r="D5" s="4">
        <f>($B5^4+('alpha plot'!$J$4*$B5^3)+('alpha plot'!$J$4*'alpha plot'!$J$5*$B5^2)+('alpha plot'!$J$4*'alpha plot'!$J$5*'alpha plot'!$J$6*$B5)+('alpha plot'!$J$4*'alpha plot'!$J$5*'alpha plot'!$J$6*'alpha plot'!$J$7))</f>
        <v>0.40167061206810911</v>
      </c>
      <c r="E5" s="4">
        <f t="shared" si="0"/>
        <v>0.99112844851590087</v>
      </c>
      <c r="F5" s="4">
        <f>'alpha plot'!$J$4*$B5^3 / $D5</f>
        <v>8.8715507782423271E-3</v>
      </c>
      <c r="G5" s="4">
        <f>'alpha plot'!$J$4*'alpha plot'!$J$5*$B5^2 / $D5</f>
        <v>7.0585682929870027E-10</v>
      </c>
      <c r="H5" s="4">
        <f>'alpha plot'!$J$4*'alpha plot'!$J$5*'alpha plot'!$J$6*$B5 / $D5</f>
        <v>3.9987949477166617E-22</v>
      </c>
      <c r="I5" s="4">
        <f>'alpha plot'!$J$4*'alpha plot'!$J$5*'alpha plot'!$J$6*'alpha plot'!$J$7 / $D5</f>
        <v>0</v>
      </c>
    </row>
    <row r="6" spans="2:9" x14ac:dyDescent="0.25">
      <c r="B6" s="4">
        <f t="shared" si="1"/>
        <v>0.70794578438413791</v>
      </c>
      <c r="C6" s="6">
        <f t="shared" si="2"/>
        <v>0.15000000000000002</v>
      </c>
      <c r="D6" s="4">
        <f>($B6^4+('alpha plot'!$J$4*$B6^3)+('alpha plot'!$J$4*'alpha plot'!$J$5*$B6^2)+('alpha plot'!$J$4*'alpha plot'!$J$5*'alpha plot'!$J$6*$B6)+('alpha plot'!$J$4*'alpha plot'!$J$5*'alpha plot'!$J$6*'alpha plot'!$J$7))</f>
        <v>0.25371136657361815</v>
      </c>
      <c r="E6" s="4">
        <f t="shared" si="0"/>
        <v>0.99005671895299896</v>
      </c>
      <c r="F6" s="4">
        <f>'alpha plot'!$J$4*$B6^3 / $D6</f>
        <v>9.9432801593408917E-3</v>
      </c>
      <c r="G6" s="4">
        <f>'alpha plot'!$J$4*'alpha plot'!$J$5*$B6^2 / $D6</f>
        <v>8.8766021343996077E-10</v>
      </c>
      <c r="H6" s="4">
        <f>'alpha plot'!$J$4*'alpha plot'!$J$5*'alpha plot'!$J$6*$B6 / $D6</f>
        <v>5.642340202583066E-22</v>
      </c>
      <c r="I6" s="4">
        <f>'alpha plot'!$J$4*'alpha plot'!$J$5*'alpha plot'!$J$6*'alpha plot'!$J$7 / $D6</f>
        <v>0</v>
      </c>
    </row>
    <row r="7" spans="2:9" x14ac:dyDescent="0.25">
      <c r="B7" s="4">
        <f t="shared" si="1"/>
        <v>0.63095734448019325</v>
      </c>
      <c r="C7" s="6">
        <f t="shared" si="2"/>
        <v>0.2</v>
      </c>
      <c r="D7" s="4">
        <f>($B7^4+('alpha plot'!$J$4*$B7^3)+('alpha plot'!$J$4*'alpha plot'!$J$5*$B7^2)+('alpha plot'!$J$4*'alpha plot'!$J$5*'alpha plot'!$J$6*$B7)+('alpha plot'!$J$4*'alpha plot'!$J$5*'alpha plot'!$J$6*'alpha plot'!$J$7))</f>
        <v>0.16027527067780492</v>
      </c>
      <c r="E7" s="4">
        <f t="shared" si="0"/>
        <v>0.98885697447809151</v>
      </c>
      <c r="F7" s="4">
        <f>'alpha plot'!$J$4*$B7^3 / $D7</f>
        <v>1.1143024405764625E-2</v>
      </c>
      <c r="G7" s="4">
        <f>'alpha plot'!$J$4*'alpha plot'!$J$5*$B7^2 / $D7</f>
        <v>1.1161438227246619E-9</v>
      </c>
      <c r="H7" s="4">
        <f>'alpha plot'!$J$4*'alpha plot'!$J$5*'alpha plot'!$J$6*$B7 / $D7</f>
        <v>7.9603593589972812E-22</v>
      </c>
      <c r="I7" s="4">
        <f>'alpha plot'!$J$4*'alpha plot'!$J$5*'alpha plot'!$J$6*'alpha plot'!$J$7 / $D7</f>
        <v>0</v>
      </c>
    </row>
    <row r="8" spans="2:9" x14ac:dyDescent="0.25">
      <c r="B8" s="4">
        <f t="shared" si="1"/>
        <v>0.56234132519034907</v>
      </c>
      <c r="C8" s="6">
        <f t="shared" si="2"/>
        <v>0.25</v>
      </c>
      <c r="D8" s="4">
        <f>($B8^4+('alpha plot'!$J$4*$B8^3)+('alpha plot'!$J$4*'alpha plot'!$J$5*$B8^2)+('alpha plot'!$J$4*'alpha plot'!$J$5*'alpha plot'!$J$6*$B8)+('alpha plot'!$J$4*'alpha plot'!$J$5*'alpha plot'!$J$6*'alpha plot'!$J$7))</f>
        <v>0.10126435680263526</v>
      </c>
      <c r="E8" s="4">
        <f t="shared" si="0"/>
        <v>0.98751429582375672</v>
      </c>
      <c r="F8" s="4">
        <f>'alpha plot'!$J$4*$B8^3 / $D8</f>
        <v>1.2485702773009378E-2</v>
      </c>
      <c r="G8" s="4">
        <f>'alpha plot'!$J$4*'alpha plot'!$J$5*$B8^2 / $D8</f>
        <v>1.4032339077820543E-9</v>
      </c>
      <c r="H8" s="4">
        <f>'alpha plot'!$J$4*'alpha plot'!$J$5*'alpha plot'!$J$6*$B8 / $D8</f>
        <v>1.1229038845547777E-21</v>
      </c>
      <c r="I8" s="4">
        <f>'alpha plot'!$J$4*'alpha plot'!$J$5*'alpha plot'!$J$6*'alpha plot'!$J$7 / $D8</f>
        <v>0</v>
      </c>
    </row>
    <row r="9" spans="2:9" x14ac:dyDescent="0.25">
      <c r="B9" s="4">
        <f t="shared" si="1"/>
        <v>0.50118723362727224</v>
      </c>
      <c r="C9" s="6">
        <f t="shared" si="2"/>
        <v>0.3</v>
      </c>
      <c r="D9" s="4">
        <f>($B9^4+('alpha plot'!$J$4*$B9^3)+('alpha plot'!$J$4*'alpha plot'!$J$5*$B9^2)+('alpha plot'!$J$4*'alpha plot'!$J$5*'alpha plot'!$J$6*$B9)+('alpha plot'!$J$4*'alpha plot'!$J$5*'alpha plot'!$J$6*'alpha plot'!$J$7))</f>
        <v>6.3990830528677073E-2</v>
      </c>
      <c r="E9" s="4">
        <f t="shared" si="0"/>
        <v>0.98601211965428959</v>
      </c>
      <c r="F9" s="4">
        <f>'alpha plot'!$J$4*$B9^3 / $D9</f>
        <v>1.3987878581830895E-2</v>
      </c>
      <c r="G9" s="4">
        <f>'alpha plot'!$J$4*'alpha plot'!$J$5*$B9^2 / $D9</f>
        <v>1.7638795784434513E-9</v>
      </c>
      <c r="H9" s="4">
        <f>'alpha plot'!$J$4*'alpha plot'!$J$5*'alpha plot'!$J$6*$B9 / $D9</f>
        <v>1.5837311029551357E-21</v>
      </c>
      <c r="I9" s="4">
        <f>'alpha plot'!$J$4*'alpha plot'!$J$5*'alpha plot'!$J$6*'alpha plot'!$J$7 / $D9</f>
        <v>0</v>
      </c>
    </row>
    <row r="10" spans="2:9" x14ac:dyDescent="0.25">
      <c r="B10" s="4">
        <f t="shared" si="1"/>
        <v>0.44668359215096315</v>
      </c>
      <c r="C10" s="6">
        <f t="shared" si="2"/>
        <v>0.35</v>
      </c>
      <c r="D10" s="4">
        <f>($B10^4+('alpha plot'!$J$4*$B10^3)+('alpha plot'!$J$4*'alpha plot'!$J$5*$B10^2)+('alpha plot'!$J$4*'alpha plot'!$J$5*'alpha plot'!$J$6*$B10)+('alpha plot'!$J$4*'alpha plot'!$J$5*'alpha plot'!$J$6*'alpha plot'!$J$7))</f>
        <v>4.0444396562020334E-2</v>
      </c>
      <c r="E10" s="4">
        <f t="shared" si="0"/>
        <v>0.9843320815604486</v>
      </c>
      <c r="F10" s="4">
        <f>'alpha plot'!$J$4*$B10^3 / $D10</f>
        <v>1.56679162227421E-2</v>
      </c>
      <c r="G10" s="4">
        <f>'alpha plot'!$J$4*'alpha plot'!$J$5*$B10^2 / $D10</f>
        <v>2.2168092194947785E-9</v>
      </c>
      <c r="H10" s="4">
        <f>'alpha plot'!$J$4*'alpha plot'!$J$5*'alpha plot'!$J$6*$B10 / $D10</f>
        <v>2.2332679469352641E-21</v>
      </c>
      <c r="I10" s="4">
        <f>'alpha plot'!$J$4*'alpha plot'!$J$5*'alpha plot'!$J$6*'alpha plot'!$J$7 / $D10</f>
        <v>0</v>
      </c>
    </row>
    <row r="11" spans="2:9" x14ac:dyDescent="0.25">
      <c r="B11" s="4">
        <f t="shared" si="1"/>
        <v>0.39810717055349726</v>
      </c>
      <c r="C11" s="6">
        <f t="shared" si="2"/>
        <v>0.39999999999999997</v>
      </c>
      <c r="D11" s="4">
        <f>($B11^4+('alpha plot'!$J$4*$B11^3)+('alpha plot'!$J$4*'alpha plot'!$J$5*$B11^2)+('alpha plot'!$J$4*'alpha plot'!$J$5*'alpha plot'!$J$6*$B11)+('alpha plot'!$J$4*'alpha plot'!$J$5*'alpha plot'!$J$6*'alpha plot'!$J$7))</f>
        <v>2.5567475058238708E-2</v>
      </c>
      <c r="E11" s="4">
        <f t="shared" si="0"/>
        <v>0.98245385036570698</v>
      </c>
      <c r="F11" s="4">
        <f>'alpha plot'!$J$4*$B11^3 / $D11</f>
        <v>1.7546146848820717E-2</v>
      </c>
      <c r="G11" s="4">
        <f>'alpha plot'!$J$4*'alpha plot'!$J$5*$B11^2 / $D11</f>
        <v>2.7854722619130876E-9</v>
      </c>
      <c r="H11" s="4">
        <f>'alpha plot'!$J$4*'alpha plot'!$J$5*'alpha plot'!$J$6*$B11 / $D11</f>
        <v>3.1485554910206028E-21</v>
      </c>
      <c r="I11" s="4">
        <f>'alpha plot'!$J$4*'alpha plot'!$J$5*'alpha plot'!$J$6*'alpha plot'!$J$7 / $D11</f>
        <v>0</v>
      </c>
    </row>
    <row r="12" spans="2:9" x14ac:dyDescent="0.25">
      <c r="B12" s="4">
        <f t="shared" si="1"/>
        <v>0.35481338923357547</v>
      </c>
      <c r="C12" s="6">
        <f t="shared" si="2"/>
        <v>0.44999999999999996</v>
      </c>
      <c r="D12" s="4">
        <f>($B12^4+('alpha plot'!$J$4*$B12^3)+('alpha plot'!$J$4*'alpha plot'!$J$5*$B12^2)+('alpha plot'!$J$4*'alpha plot'!$J$5*'alpha plot'!$J$6*$B12)+('alpha plot'!$J$4*'alpha plot'!$J$5*'alpha plot'!$J$6*'alpha plot'!$J$7))</f>
        <v>1.6166524015200537E-2</v>
      </c>
      <c r="E12" s="4">
        <f t="shared" si="0"/>
        <v>0.98035495507316328</v>
      </c>
      <c r="F12" s="4">
        <f>'alpha plot'!$J$4*$B12^3 / $D12</f>
        <v>1.9645041427626592E-2</v>
      </c>
      <c r="G12" s="4">
        <f>'alpha plot'!$J$4*'alpha plot'!$J$5*$B12^2 / $D12</f>
        <v>3.4992101648358908E-9</v>
      </c>
      <c r="H12" s="4">
        <f>'alpha plot'!$J$4*'alpha plot'!$J$5*'alpha plot'!$J$6*$B12 / $D12</f>
        <v>4.437951390666248E-21</v>
      </c>
      <c r="I12" s="4">
        <f>'alpha plot'!$J$4*'alpha plot'!$J$5*'alpha plot'!$J$6*'alpha plot'!$J$7 / $D12</f>
        <v>0</v>
      </c>
    </row>
    <row r="13" spans="2:9" x14ac:dyDescent="0.25">
      <c r="B13" s="4">
        <f t="shared" si="1"/>
        <v>0.31622776601683794</v>
      </c>
      <c r="C13" s="6">
        <f t="shared" si="2"/>
        <v>0.49999999999999994</v>
      </c>
      <c r="D13" s="4">
        <f>($B13^4+('alpha plot'!$J$4*$B13^3)+('alpha plot'!$J$4*'alpha plot'!$J$5*$B13^2)+('alpha plot'!$J$4*'alpha plot'!$J$5*'alpha plot'!$J$6*$B13)+('alpha plot'!$J$4*'alpha plot'!$J$5*'alpha plot'!$J$6*'alpha plot'!$J$7))</f>
        <v>1.0224837986573173E-2</v>
      </c>
      <c r="E13" s="4">
        <f t="shared" si="0"/>
        <v>0.97801060644008064</v>
      </c>
      <c r="F13" s="4">
        <f>'alpha plot'!$J$4*$B13^3 / $D13</f>
        <v>2.1989389165209223E-2</v>
      </c>
      <c r="G13" s="4">
        <f>'alpha plot'!$J$4*'alpha plot'!$J$5*$B13^2 / $D13</f>
        <v>4.3947102202506305E-9</v>
      </c>
      <c r="H13" s="4">
        <f>'alpha plot'!$J$4*'alpha plot'!$J$5*'alpha plot'!$J$6*$B13 / $D13</f>
        <v>6.2537822785855018E-21</v>
      </c>
      <c r="I13" s="4">
        <f>'alpha plot'!$J$4*'alpha plot'!$J$5*'alpha plot'!$J$6*'alpha plot'!$J$7 / $D13</f>
        <v>0</v>
      </c>
    </row>
    <row r="14" spans="2:9" x14ac:dyDescent="0.25">
      <c r="B14" s="4">
        <f t="shared" si="1"/>
        <v>0.28183829312644537</v>
      </c>
      <c r="C14" s="6">
        <f t="shared" si="2"/>
        <v>0.54999999999999993</v>
      </c>
      <c r="D14" s="4">
        <f>($B14^4+('alpha plot'!$J$4*$B14^3)+('alpha plot'!$J$4*'alpha plot'!$J$5*$B14^2)+('alpha plot'!$J$4*'alpha plot'!$J$5*'alpha plot'!$J$6*$B14)+('alpha plot'!$J$4*'alpha plot'!$J$5*'alpha plot'!$J$6*'alpha plot'!$J$7))</f>
        <v>6.4687465534474372E-3</v>
      </c>
      <c r="E14" s="4">
        <f t="shared" si="0"/>
        <v>0.97539351598793467</v>
      </c>
      <c r="F14" s="4">
        <f>'alpha plot'!$J$4*$B14^3 / $D14</f>
        <v>2.4606478494257844E-2</v>
      </c>
      <c r="G14" s="4">
        <f>'alpha plot'!$J$4*'alpha plot'!$J$5*$B14^2 / $D14</f>
        <v>5.5178074760032497E-9</v>
      </c>
      <c r="H14" s="4">
        <f>'alpha plot'!$J$4*'alpha plot'!$J$5*'alpha plot'!$J$6*$B14 / $D14</f>
        <v>8.8100638726458323E-21</v>
      </c>
      <c r="I14" s="4">
        <f>'alpha plot'!$J$4*'alpha plot'!$J$5*'alpha plot'!$J$6*'alpha plot'!$J$7 / $D14</f>
        <v>0</v>
      </c>
    </row>
    <row r="15" spans="2:9" x14ac:dyDescent="0.25">
      <c r="B15" s="4">
        <f t="shared" si="1"/>
        <v>0.25118864315095801</v>
      </c>
      <c r="C15" s="6">
        <f t="shared" si="2"/>
        <v>0.6</v>
      </c>
      <c r="D15" s="4">
        <f>($B15^4+('alpha plot'!$J$4*$B15^3)+('alpha plot'!$J$4*'alpha plot'!$J$5*$B15^2)+('alpha plot'!$J$4*'alpha plot'!$J$5*'alpha plot'!$J$6*$B15)+('alpha plot'!$J$4*'alpha plot'!$J$5*'alpha plot'!$J$6*'alpha plot'!$J$7))</f>
        <v>4.0937576398711534E-3</v>
      </c>
      <c r="E15" s="4">
        <f t="shared" si="0"/>
        <v>0.97247371626530221</v>
      </c>
      <c r="F15" s="4">
        <f>'alpha plot'!$J$4*$B15^3 / $D15</f>
        <v>2.7526276808983702E-2</v>
      </c>
      <c r="G15" s="4">
        <f>'alpha plot'!$J$4*'alpha plot'!$J$5*$B15^2 / $D15</f>
        <v>6.925713967419609E-9</v>
      </c>
      <c r="H15" s="4">
        <f>'alpha plot'!$J$4*'alpha plot'!$J$5*'alpha plot'!$J$6*$B15 / $D15</f>
        <v>1.2407293762345151E-20</v>
      </c>
      <c r="I15" s="4">
        <f>'alpha plot'!$J$4*'alpha plot'!$J$5*'alpha plot'!$J$6*'alpha plot'!$J$7 / $D15</f>
        <v>0</v>
      </c>
    </row>
    <row r="16" spans="2:9" x14ac:dyDescent="0.25">
      <c r="B16" s="4">
        <f t="shared" si="1"/>
        <v>0.22387211385683392</v>
      </c>
      <c r="C16" s="6">
        <f t="shared" si="2"/>
        <v>0.65</v>
      </c>
      <c r="D16" s="4">
        <f>($B16^4+('alpha plot'!$J$4*$B16^3)+('alpha plot'!$J$4*'alpha plot'!$J$5*$B16^2)+('alpha plot'!$J$4*'alpha plot'!$J$5*'alpha plot'!$J$6*$B16)+('alpha plot'!$J$4*'alpha plot'!$J$5*'alpha plot'!$J$6*'alpha plot'!$J$7))</f>
        <v>2.591661966131397E-3</v>
      </c>
      <c r="E16" s="4">
        <f t="shared" si="0"/>
        <v>0.96921838740377853</v>
      </c>
      <c r="F16" s="4">
        <f>'alpha plot'!$J$4*$B16^3 / $D16</f>
        <v>3.0781603906450565E-2</v>
      </c>
      <c r="G16" s="4">
        <f>'alpha plot'!$J$4*'alpha plot'!$J$5*$B16^2 / $D16</f>
        <v>8.6897708400241217E-9</v>
      </c>
      <c r="H16" s="4">
        <f>'alpha plot'!$J$4*'alpha plot'!$J$5*'alpha plot'!$J$6*$B16 / $D16</f>
        <v>1.7467101242058004E-20</v>
      </c>
      <c r="I16" s="4">
        <f>'alpha plot'!$J$4*'alpha plot'!$J$5*'alpha plot'!$J$6*'alpha plot'!$J$7 / $D16</f>
        <v>0</v>
      </c>
    </row>
    <row r="17" spans="2:9" x14ac:dyDescent="0.25">
      <c r="B17" s="4">
        <f t="shared" si="1"/>
        <v>0.19952623149688792</v>
      </c>
      <c r="C17" s="6">
        <f t="shared" si="2"/>
        <v>0.70000000000000007</v>
      </c>
      <c r="D17" s="4">
        <f>($B17^4+('alpha plot'!$J$4*$B17^3)+('alpha plot'!$J$4*'alpha plot'!$J$5*$B17^2)+('alpha plot'!$J$4*'alpha plot'!$J$5*'alpha plot'!$J$6*$B17)+('alpha plot'!$J$4*'alpha plot'!$J$5*'alpha plot'!$J$6*'alpha plot'!$J$7))</f>
        <v>1.6413699478390336E-3</v>
      </c>
      <c r="E17" s="4">
        <f t="shared" si="0"/>
        <v>0.96559169646533571</v>
      </c>
      <c r="F17" s="4">
        <f>'alpha plot'!$J$4*$B17^3 / $D17</f>
        <v>3.4408292635826281E-2</v>
      </c>
      <c r="G17" s="4">
        <f>'alpha plot'!$J$4*'alpha plot'!$J$5*$B17^2 / $D17</f>
        <v>1.0898838103992048E-8</v>
      </c>
      <c r="H17" s="4">
        <f>'alpha plot'!$J$4*'alpha plot'!$J$5*'alpha plot'!$J$6*$B17 / $D17</f>
        <v>2.4580613335910767E-20</v>
      </c>
      <c r="I17" s="4">
        <f>'alpha plot'!$J$4*'alpha plot'!$J$5*'alpha plot'!$J$6*'alpha plot'!$J$7 / $D17</f>
        <v>0</v>
      </c>
    </row>
    <row r="18" spans="2:9" x14ac:dyDescent="0.25">
      <c r="B18" s="4">
        <f t="shared" si="1"/>
        <v>0.17782794100389221</v>
      </c>
      <c r="C18" s="6">
        <f t="shared" si="2"/>
        <v>0.75000000000000011</v>
      </c>
      <c r="D18" s="4">
        <f>($B18^4+('alpha plot'!$J$4*$B18^3)+('alpha plot'!$J$4*'alpha plot'!$J$5*$B18^2)+('alpha plot'!$J$4*'alpha plot'!$J$5*'alpha plot'!$J$6*$B18)+('alpha plot'!$J$4*'alpha plot'!$J$5*'alpha plot'!$J$6*'alpha plot'!$J$7))</f>
        <v>1.0399824824307903E-3</v>
      </c>
      <c r="E18" s="4">
        <f t="shared" si="0"/>
        <v>0.96155465778871663</v>
      </c>
      <c r="F18" s="4">
        <f>'alpha plot'!$J$4*$B18^3 / $D18</f>
        <v>3.8445328547824432E-2</v>
      </c>
      <c r="G18" s="4">
        <f>'alpha plot'!$J$4*'alpha plot'!$J$5*$B18^2 / $D18</f>
        <v>1.3663458905871954E-8</v>
      </c>
      <c r="H18" s="4">
        <f>'alpha plot'!$J$4*'alpha plot'!$J$5*'alpha plot'!$J$6*$B18 / $D18</f>
        <v>3.4575874145153616E-20</v>
      </c>
      <c r="I18" s="4">
        <f>'alpha plot'!$J$4*'alpha plot'!$J$5*'alpha plot'!$J$6*'alpha plot'!$J$7 / $D18</f>
        <v>0</v>
      </c>
    </row>
    <row r="19" spans="2:9" x14ac:dyDescent="0.25">
      <c r="B19" s="4">
        <f t="shared" si="1"/>
        <v>0.15848931924611126</v>
      </c>
      <c r="C19" s="6">
        <f t="shared" si="2"/>
        <v>0.80000000000000016</v>
      </c>
      <c r="D19" s="4">
        <f>($B19^4+('alpha plot'!$J$4*$B19^3)+('alpha plot'!$J$4*'alpha plot'!$J$5*$B19^2)+('alpha plot'!$J$4*'alpha plot'!$J$5*'alpha plot'!$J$6*$B19)+('alpha plot'!$J$4*'alpha plot'!$J$5*'alpha plot'!$J$6*'alpha plot'!$J$7))</f>
        <v>6.5926277559375749E-4</v>
      </c>
      <c r="E19" s="4">
        <f t="shared" si="0"/>
        <v>0.95706502450699926</v>
      </c>
      <c r="F19" s="4">
        <f>'alpha plot'!$J$4*$B19^3 / $D19</f>
        <v>4.2934958372040116E-2</v>
      </c>
      <c r="G19" s="4">
        <f>'alpha plot'!$J$4*'alpha plot'!$J$5*$B19^2 / $D19</f>
        <v>1.7120960466107337E-8</v>
      </c>
      <c r="H19" s="4">
        <f>'alpha plot'!$J$4*'alpha plot'!$J$5*'alpha plot'!$J$6*$B19 / $D19</f>
        <v>4.8611680877904586E-20</v>
      </c>
      <c r="I19" s="4">
        <f>'alpha plot'!$J$4*'alpha plot'!$J$5*'alpha plot'!$J$6*'alpha plot'!$J$7 / $D19</f>
        <v>0</v>
      </c>
    </row>
    <row r="20" spans="2:9" x14ac:dyDescent="0.25">
      <c r="B20" s="4">
        <f t="shared" si="1"/>
        <v>0.14125375446227534</v>
      </c>
      <c r="C20" s="6">
        <f t="shared" si="2"/>
        <v>0.8500000000000002</v>
      </c>
      <c r="D20" s="4">
        <f>($B20^4+('alpha plot'!$J$4*$B20^3)+('alpha plot'!$J$4*'alpha plot'!$J$5*$B20^2)+('alpha plot'!$J$4*'alpha plot'!$J$5*'alpha plot'!$J$6*$B20)+('alpha plot'!$J$4*'alpha plot'!$J$5*'alpha plot'!$J$6*'alpha plot'!$J$7))</f>
        <v>4.1814588216053757E-4</v>
      </c>
      <c r="E20" s="4">
        <f t="shared" si="0"/>
        <v>0.95207722361511171</v>
      </c>
      <c r="F20" s="4">
        <f>'alpha plot'!$J$4*$B20^3 / $D20</f>
        <v>4.7922754943206219E-2</v>
      </c>
      <c r="G20" s="4">
        <f>'alpha plot'!$J$4*'alpha plot'!$J$5*$B20^2 / $D20</f>
        <v>2.1441682197689925E-8</v>
      </c>
      <c r="H20" s="4">
        <f>'alpha plot'!$J$4*'alpha plot'!$J$5*'alpha plot'!$J$6*$B20 / $D20</f>
        <v>6.8307968348815542E-20</v>
      </c>
      <c r="I20" s="4">
        <f>'alpha plot'!$J$4*'alpha plot'!$J$5*'alpha plot'!$J$6*'alpha plot'!$J$7 / $D20</f>
        <v>0</v>
      </c>
    </row>
    <row r="21" spans="2:9" x14ac:dyDescent="0.25">
      <c r="B21" s="4">
        <f t="shared" si="1"/>
        <v>0.12589254117941662</v>
      </c>
      <c r="C21" s="6">
        <f t="shared" si="2"/>
        <v>0.90000000000000024</v>
      </c>
      <c r="D21" s="4">
        <f>($B21^4+('alpha plot'!$J$4*$B21^3)+('alpha plot'!$J$4*'alpha plot'!$J$5*$B21^2)+('alpha plot'!$J$4*'alpha plot'!$J$5*'alpha plot'!$J$6*$B21)+('alpha plot'!$J$4*'alpha plot'!$J$5*'alpha plot'!$J$6*'alpha plot'!$J$7))</f>
        <v>2.6537496533213522E-4</v>
      </c>
      <c r="E21" s="4">
        <f t="shared" si="0"/>
        <v>0.94654234937563608</v>
      </c>
      <c r="F21" s="4">
        <f>'alpha plot'!$J$4*$B21^3 / $D21</f>
        <v>5.3457623787811118E-2</v>
      </c>
      <c r="G21" s="4">
        <f>'alpha plot'!$J$4*'alpha plot'!$J$5*$B21^2 / $D21</f>
        <v>2.6836552759505731E-8</v>
      </c>
      <c r="H21" s="4">
        <f>'alpha plot'!$J$4*'alpha plot'!$J$5*'alpha plot'!$J$6*$B21 / $D21</f>
        <v>9.5926642107944619E-20</v>
      </c>
      <c r="I21" s="4">
        <f>'alpha plot'!$J$4*'alpha plot'!$J$5*'alpha plot'!$J$6*'alpha plot'!$J$7 / $D21</f>
        <v>0</v>
      </c>
    </row>
    <row r="22" spans="2:9" x14ac:dyDescent="0.25">
      <c r="B22" s="4">
        <f t="shared" si="1"/>
        <v>0.11220184543019628</v>
      </c>
      <c r="C22" s="6">
        <f t="shared" si="2"/>
        <v>0.95000000000000029</v>
      </c>
      <c r="D22" s="4">
        <f>($B22^4+('alpha plot'!$J$4*$B22^3)+('alpha plot'!$J$4*'alpha plot'!$J$5*$B22^2)+('alpha plot'!$J$4*'alpha plot'!$J$5*'alpha plot'!$J$6*$B22)+('alpha plot'!$J$4*'alpha plot'!$J$5*'alpha plot'!$J$6*'alpha plot'!$J$7))</f>
        <v>1.6853246684538529E-4</v>
      </c>
      <c r="E22" s="4">
        <f t="shared" si="0"/>
        <v>0.9404082323883145</v>
      </c>
      <c r="F22" s="4">
        <f>'alpha plot'!$J$4*$B22^3 / $D22</f>
        <v>5.9591734045414083E-2</v>
      </c>
      <c r="G22" s="4">
        <f>'alpha plot'!$J$4*'alpha plot'!$J$5*$B22^2 / $D22</f>
        <v>3.3566271367730938E-8</v>
      </c>
      <c r="H22" s="4">
        <f>'alpha plot'!$J$4*'alpha plot'!$J$5*'alpha plot'!$J$6*$B22 / $D22</f>
        <v>1.3462186880763942E-19</v>
      </c>
      <c r="I22" s="4">
        <f>'alpha plot'!$J$4*'alpha plot'!$J$5*'alpha plot'!$J$6*'alpha plot'!$J$7 / $D22</f>
        <v>0</v>
      </c>
    </row>
    <row r="23" spans="2:9" x14ac:dyDescent="0.25">
      <c r="B23" s="4">
        <f t="shared" si="1"/>
        <v>9.9999999999999922E-2</v>
      </c>
      <c r="C23" s="6">
        <f t="shared" si="2"/>
        <v>1.0000000000000002</v>
      </c>
      <c r="D23" s="4">
        <f>($B23^4+('alpha plot'!$J$4*$B23^3)+('alpha plot'!$J$4*'alpha plot'!$J$5*$B23^2)+('alpha plot'!$J$4*'alpha plot'!$J$5*'alpha plot'!$J$6*$B23)+('alpha plot'!$J$4*'alpha plot'!$J$5*'alpha plot'!$J$6*'alpha plot'!$J$7))</f>
        <v>1.0711000449351967E-4</v>
      </c>
      <c r="E23" s="4">
        <f t="shared" si="0"/>
        <v>0.93361960418972678</v>
      </c>
      <c r="F23" s="4">
        <f>'alpha plot'!$J$4*$B23^3 / $D23</f>
        <v>6.6380353857889624E-2</v>
      </c>
      <c r="G23" s="4">
        <f>'alpha plot'!$J$4*'alpha plot'!$J$5*$B23^2 / $D23</f>
        <v>4.1952383638186271E-8</v>
      </c>
      <c r="H23" s="4">
        <f>'alpha plot'!$J$4*'alpha plot'!$J$5*'alpha plot'!$J$6*$B23 / $D23</f>
        <v>1.8878572637183836E-19</v>
      </c>
      <c r="I23" s="4">
        <f>'alpha plot'!$J$4*'alpha plot'!$J$5*'alpha plot'!$J$6*'alpha plot'!$J$7 / $D23</f>
        <v>0</v>
      </c>
    </row>
    <row r="24" spans="2:9" x14ac:dyDescent="0.25">
      <c r="B24" s="4">
        <f t="shared" si="1"/>
        <v>8.9125093813374495E-2</v>
      </c>
      <c r="C24" s="6">
        <f t="shared" si="2"/>
        <v>1.0500000000000003</v>
      </c>
      <c r="D24" s="4">
        <f>($B24^4+('alpha plot'!$J$4*$B24^3)+('alpha plot'!$J$4*'alpha plot'!$J$5*$B24^2)+('alpha plot'!$J$4*'alpha plot'!$J$5*'alpha plot'!$J$6*$B24)+('alpha plot'!$J$4*'alpha plot'!$J$5*'alpha plot'!$J$6*'alpha plot'!$J$7))</f>
        <v>6.8129232544320196E-5</v>
      </c>
      <c r="E24" s="4">
        <f t="shared" si="0"/>
        <v>0.92611837961000698</v>
      </c>
      <c r="F24" s="4">
        <f>'alpha plot'!$J$4*$B24^3 / $D24</f>
        <v>7.3881567999415906E-2</v>
      </c>
      <c r="G24" s="4">
        <f>'alpha plot'!$J$4*'alpha plot'!$J$5*$B24^2 / $D24</f>
        <v>5.2390577084165571E-8</v>
      </c>
      <c r="H24" s="4">
        <f>'alpha plot'!$J$4*'alpha plot'!$J$5*'alpha plot'!$J$6*$B24 / $D24</f>
        <v>2.645243744398351E-19</v>
      </c>
      <c r="I24" s="4">
        <f>'alpha plot'!$J$4*'alpha plot'!$J$5*'alpha plot'!$J$6*'alpha plot'!$J$7 / $D24</f>
        <v>0</v>
      </c>
    </row>
    <row r="25" spans="2:9" x14ac:dyDescent="0.25">
      <c r="B25" s="4">
        <f t="shared" si="1"/>
        <v>7.9432823472428069E-2</v>
      </c>
      <c r="C25" s="6">
        <f t="shared" si="2"/>
        <v>1.1000000000000003</v>
      </c>
      <c r="D25" s="4">
        <f>($B25^4+('alpha plot'!$J$4*$B25^3)+('alpha plot'!$J$4*'alpha plot'!$J$5*$B25^2)+('alpha plot'!$J$4*'alpha plot'!$J$5*'alpha plot'!$J$6*$B25)+('alpha plot'!$J$4*'alpha plot'!$J$5*'alpha plot'!$J$6*'alpha plot'!$J$7))</f>
        <v>4.3374161121658904E-5</v>
      </c>
      <c r="E25" s="4">
        <f t="shared" si="0"/>
        <v>0.9178440810344588</v>
      </c>
      <c r="F25" s="4">
        <f>'alpha plot'!$J$4*$B25^3 / $D25</f>
        <v>8.2155853598987291E-2</v>
      </c>
      <c r="G25" s="4">
        <f>'alpha plot'!$J$4*'alpha plot'!$J$5*$B25^2 / $D25</f>
        <v>6.5366554032392898E-8</v>
      </c>
      <c r="H25" s="4">
        <f>'alpha plot'!$J$4*'alpha plot'!$J$5*'alpha plot'!$J$6*$B25 / $D25</f>
        <v>3.7031227178758194E-19</v>
      </c>
      <c r="I25" s="4">
        <f>'alpha plot'!$J$4*'alpha plot'!$J$5*'alpha plot'!$J$6*'alpha plot'!$J$7 / $D25</f>
        <v>0</v>
      </c>
    </row>
    <row r="26" spans="2:9" x14ac:dyDescent="0.25">
      <c r="B26" s="4">
        <f t="shared" si="1"/>
        <v>7.0794578438413719E-2</v>
      </c>
      <c r="C26" s="6">
        <f t="shared" si="2"/>
        <v>1.1500000000000004</v>
      </c>
      <c r="D26" s="4">
        <f>($B26^4+('alpha plot'!$J$4*$B26^3)+('alpha plot'!$J$4*'alpha plot'!$J$5*$B26^2)+('alpha plot'!$J$4*'alpha plot'!$J$5*'alpha plot'!$J$6*$B26)+('alpha plot'!$J$4*'alpha plot'!$J$5*'alpha plot'!$J$6*'alpha plot'!$J$7))</f>
        <v>2.7641589764641269E-5</v>
      </c>
      <c r="E26" s="4">
        <f t="shared" si="0"/>
        <v>0.90873442985639674</v>
      </c>
      <c r="F26" s="4">
        <f>'alpha plot'!$J$4*$B26^3 / $D26</f>
        <v>9.1265488668735892E-2</v>
      </c>
      <c r="G26" s="4">
        <f>'alpha plot'!$J$4*'alpha plot'!$J$5*$B26^2 / $D26</f>
        <v>8.1474867300493105E-8</v>
      </c>
      <c r="H26" s="4">
        <f>'alpha plot'!$J$4*'alpha plot'!$J$5*'alpha plot'!$J$6*$B26 / $D26</f>
        <v>5.1788839052296516E-19</v>
      </c>
      <c r="I26" s="4">
        <f>'alpha plot'!$J$4*'alpha plot'!$J$5*'alpha plot'!$J$6*'alpha plot'!$J$7 / $D26</f>
        <v>0</v>
      </c>
    </row>
    <row r="27" spans="2:9" x14ac:dyDescent="0.25">
      <c r="B27" s="4">
        <f t="shared" si="1"/>
        <v>6.3095734448019261E-2</v>
      </c>
      <c r="C27" s="6">
        <f t="shared" si="2"/>
        <v>1.2000000000000004</v>
      </c>
      <c r="D27" s="4">
        <f>($B27^4+('alpha plot'!$J$4*$B27^3)+('alpha plot'!$J$4*'alpha plot'!$J$5*$B27^2)+('alpha plot'!$J$4*'alpha plot'!$J$5*'alpha plot'!$J$6*$B27)+('alpha plot'!$J$4*'alpha plot'!$J$5*'alpha plot'!$J$6*'alpha plot'!$J$7))</f>
        <v>1.7634884966316913E-5</v>
      </c>
      <c r="E27" s="4">
        <f t="shared" si="0"/>
        <v>0.89872613033104232</v>
      </c>
      <c r="F27" s="4">
        <f>'alpha plot'!$J$4*$B27^3 / $D27</f>
        <v>0.10127376822783472</v>
      </c>
      <c r="G27" s="4">
        <f>'alpha plot'!$J$4*'alpha plot'!$J$5*$B27^2 / $D27</f>
        <v>1.0144112289036177E-7</v>
      </c>
      <c r="H27" s="4">
        <f>'alpha plot'!$J$4*'alpha plot'!$J$5*'alpha plot'!$J$6*$B27 / $D27</f>
        <v>7.2348005297045593E-19</v>
      </c>
      <c r="I27" s="4">
        <f>'alpha plot'!$J$4*'alpha plot'!$J$5*'alpha plot'!$J$6*'alpha plot'!$J$7 / $D27</f>
        <v>0</v>
      </c>
    </row>
    <row r="28" spans="2:9" x14ac:dyDescent="0.25">
      <c r="B28" s="4">
        <f t="shared" si="1"/>
        <v>5.6234132519034828E-2</v>
      </c>
      <c r="C28" s="6">
        <f t="shared" si="2"/>
        <v>1.2500000000000004</v>
      </c>
      <c r="D28" s="4">
        <f>($B28^4+('alpha plot'!$J$4*$B28^3)+('alpha plot'!$J$4*'alpha plot'!$J$5*$B28^2)+('alpha plot'!$J$4*'alpha plot'!$J$5*'alpha plot'!$J$6*$B28)+('alpha plot'!$J$4*'alpha plot'!$J$5*'alpha plot'!$J$6*'alpha plot'!$J$7))</f>
        <v>1.1264358081513403E-5</v>
      </c>
      <c r="E28" s="4">
        <f t="shared" si="0"/>
        <v>0.88775586923248906</v>
      </c>
      <c r="F28" s="4">
        <f>'alpha plot'!$J$4*$B28^3 / $D28</f>
        <v>0.11224400461955114</v>
      </c>
      <c r="G28" s="4">
        <f>'alpha plot'!$J$4*'alpha plot'!$J$5*$B28^2 / $D28</f>
        <v>1.2614795986324546E-7</v>
      </c>
      <c r="H28" s="4">
        <f>'alpha plot'!$J$4*'alpha plot'!$J$5*'alpha plot'!$J$6*$B28 / $D28</f>
        <v>1.0094684383945178E-18</v>
      </c>
      <c r="I28" s="4">
        <f>'alpha plot'!$J$4*'alpha plot'!$J$5*'alpha plot'!$J$6*'alpha plot'!$J$7 / $D28</f>
        <v>0</v>
      </c>
    </row>
    <row r="29" spans="2:9" x14ac:dyDescent="0.25">
      <c r="B29" s="4">
        <f t="shared" si="1"/>
        <v>5.0118723362727165E-2</v>
      </c>
      <c r="C29" s="6">
        <f t="shared" si="2"/>
        <v>1.3000000000000005</v>
      </c>
      <c r="D29" s="4">
        <f>($B29^4+('alpha plot'!$J$4*$B29^3)+('alpha plot'!$J$4*'alpha plot'!$J$5*$B29^2)+('alpha plot'!$J$4*'alpha plot'!$J$5*'alpha plot'!$J$6*$B29)+('alpha plot'!$J$4*'alpha plot'!$J$5*'alpha plot'!$J$6*'alpha plot'!$J$7))</f>
        <v>7.2046705413087422E-6</v>
      </c>
      <c r="E29" s="4">
        <f t="shared" si="0"/>
        <v>0.87576155059767036</v>
      </c>
      <c r="F29" s="4">
        <f>'alpha plot'!$J$4*$B29^3 / $D29</f>
        <v>0.12423829273712407</v>
      </c>
      <c r="G29" s="4">
        <f>'alpha plot'!$J$4*'alpha plot'!$J$5*$B29^2 / $D29</f>
        <v>1.5666520561905605E-7</v>
      </c>
      <c r="H29" s="4">
        <f>'alpha plot'!$J$4*'alpha plot'!$J$5*'alpha plot'!$J$6*$B29 / $D29</f>
        <v>1.4066468137734916E-18</v>
      </c>
      <c r="I29" s="4">
        <f>'alpha plot'!$J$4*'alpha plot'!$J$5*'alpha plot'!$J$6*'alpha plot'!$J$7 / $D29</f>
        <v>0</v>
      </c>
    </row>
    <row r="30" spans="2:9" x14ac:dyDescent="0.25">
      <c r="B30" s="4">
        <f t="shared" si="1"/>
        <v>4.4668359215096251E-2</v>
      </c>
      <c r="C30" s="6">
        <f t="shared" si="2"/>
        <v>1.3500000000000005</v>
      </c>
      <c r="D30" s="4">
        <f>($B30^4+('alpha plot'!$J$4*$B30^3)+('alpha plot'!$J$4*'alpha plot'!$J$5*$B30^2)+('alpha plot'!$J$4*'alpha plot'!$J$5*'alpha plot'!$J$6*$B30)+('alpha plot'!$J$4*'alpha plot'!$J$5*'alpha plot'!$J$6*'alpha plot'!$J$7))</f>
        <v>4.6147520191231526E-6</v>
      </c>
      <c r="E30" s="4">
        <f t="shared" si="0"/>
        <v>0.86268377781465111</v>
      </c>
      <c r="F30" s="4">
        <f>'alpha plot'!$J$4*$B30^3 / $D30</f>
        <v>0.13731602790077888</v>
      </c>
      <c r="G30" s="4">
        <f>'alpha plot'!$J$4*'alpha plot'!$J$5*$B30^2 / $D30</f>
        <v>1.9428457001385124E-7</v>
      </c>
      <c r="H30" s="4">
        <f>'alpha plot'!$J$4*'alpha plot'!$J$5*'alpha plot'!$J$6*$B30 / $D30</f>
        <v>1.9572703820445148E-18</v>
      </c>
      <c r="I30" s="4">
        <f>'alpha plot'!$J$4*'alpha plot'!$J$5*'alpha plot'!$J$6*'alpha plot'!$J$7 / $D30</f>
        <v>0</v>
      </c>
    </row>
    <row r="31" spans="2:9" x14ac:dyDescent="0.25">
      <c r="B31" s="4">
        <f t="shared" si="1"/>
        <v>3.9810717055349658E-2</v>
      </c>
      <c r="C31" s="6">
        <f t="shared" si="2"/>
        <v>1.4000000000000006</v>
      </c>
      <c r="D31" s="4">
        <f>($B31^4+('alpha plot'!$J$4*$B31^3)+('alpha plot'!$J$4*'alpha plot'!$J$5*$B31^2)+('alpha plot'!$J$4*'alpha plot'!$J$5*'alpha plot'!$J$6*$B31)+('alpha plot'!$J$4*'alpha plot'!$J$5*'alpha plot'!$J$6*'alpha plot'!$J$7))</f>
        <v>2.9604978156099045E-6</v>
      </c>
      <c r="E31" s="4">
        <f t="shared" si="0"/>
        <v>0.84846758483153262</v>
      </c>
      <c r="F31" s="4">
        <f>'alpha plot'!$J$4*$B31^3 / $D31</f>
        <v>0.15153217460928781</v>
      </c>
      <c r="G31" s="4">
        <f>'alpha plot'!$J$4*'alpha plot'!$J$5*$B31^2 / $D31</f>
        <v>2.4055917962974948E-7</v>
      </c>
      <c r="H31" s="4">
        <f>'alpha plot'!$J$4*'alpha plot'!$J$5*'alpha plot'!$J$6*$B31 / $D31</f>
        <v>2.7191580267916995E-18</v>
      </c>
      <c r="I31" s="4">
        <f>'alpha plot'!$J$4*'alpha plot'!$J$5*'alpha plot'!$J$6*'alpha plot'!$J$7 / $D31</f>
        <v>0</v>
      </c>
    </row>
    <row r="32" spans="2:9" x14ac:dyDescent="0.25">
      <c r="B32" s="4">
        <f t="shared" si="1"/>
        <v>3.5481338923357482E-2</v>
      </c>
      <c r="C32" s="6">
        <f t="shared" si="2"/>
        <v>1.4500000000000006</v>
      </c>
      <c r="D32" s="4">
        <f>($B32^4+('alpha plot'!$J$4*$B32^3)+('alpha plot'!$J$4*'alpha plot'!$J$5*$B32^2)+('alpha plot'!$J$4*'alpha plot'!$J$5*'alpha plot'!$J$6*$B32)+('alpha plot'!$J$4*'alpha plot'!$J$5*'alpha plot'!$J$6*'alpha plot'!$J$7))</f>
        <v>1.9024857921810871E-6</v>
      </c>
      <c r="E32" s="4">
        <f t="shared" si="0"/>
        <v>0.83306440393655512</v>
      </c>
      <c r="F32" s="4">
        <f>'alpha plot'!$J$4*$B32^3 / $D32</f>
        <v>0.16693529871528376</v>
      </c>
      <c r="G32" s="4">
        <f>'alpha plot'!$J$4*'alpha plot'!$J$5*$B32^2 / $D32</f>
        <v>2.9734816100360375E-7</v>
      </c>
      <c r="H32" s="4">
        <f>'alpha plot'!$J$4*'alpha plot'!$J$5*'alpha plot'!$J$6*$B32 / $D32</f>
        <v>3.7711844172694485E-18</v>
      </c>
      <c r="I32" s="4">
        <f>'alpha plot'!$J$4*'alpha plot'!$J$5*'alpha plot'!$J$6*'alpha plot'!$J$7 / $D32</f>
        <v>0</v>
      </c>
    </row>
    <row r="33" spans="2:9" x14ac:dyDescent="0.25">
      <c r="B33" s="4">
        <f t="shared" si="1"/>
        <v>3.1622776601683743E-2</v>
      </c>
      <c r="C33" s="6">
        <f t="shared" si="2"/>
        <v>1.5000000000000007</v>
      </c>
      <c r="D33" s="4">
        <f>($B33^4+('alpha plot'!$J$4*$B33^3)+('alpha plot'!$J$4*'alpha plot'!$J$5*$B33^2)+('alpha plot'!$J$4*'alpha plot'!$J$5*'alpha plot'!$J$6*$B33)+('alpha plot'!$J$4*'alpha plot'!$J$5*'alpha plot'!$J$6*'alpha plot'!$J$7))</f>
        <v>1.2248383909899643E-6</v>
      </c>
      <c r="E33" s="4">
        <f t="shared" si="0"/>
        <v>0.81643423928911374</v>
      </c>
      <c r="F33" s="4">
        <f>'alpha plot'!$J$4*$B33^3 / $D33</f>
        <v>0.18356539384452791</v>
      </c>
      <c r="G33" s="4">
        <f>'alpha plot'!$J$4*'alpha plot'!$J$5*$B33^2 / $D33</f>
        <v>3.6686635829304299E-7</v>
      </c>
      <c r="H33" s="4">
        <f>'alpha plot'!$J$4*'alpha plot'!$J$5*'alpha plot'!$J$6*$B33 / $D33</f>
        <v>5.2205998009383906E-18</v>
      </c>
      <c r="I33" s="4">
        <f>'alpha plot'!$J$4*'alpha plot'!$J$5*'alpha plot'!$J$6*'alpha plot'!$J$7 / $D33</f>
        <v>0</v>
      </c>
    </row>
    <row r="34" spans="2:9" x14ac:dyDescent="0.25">
      <c r="B34" s="4">
        <f t="shared" si="1"/>
        <v>2.818382931264448E-2</v>
      </c>
      <c r="C34" s="6">
        <f t="shared" si="2"/>
        <v>1.5500000000000007</v>
      </c>
      <c r="D34" s="4">
        <f>($B34^4+('alpha plot'!$J$4*$B34^3)+('alpha plot'!$J$4*'alpha plot'!$J$5*$B34^2)+('alpha plot'!$J$4*'alpha plot'!$J$5*'alpha plot'!$J$6*$B34)+('alpha plot'!$J$4*'alpha plot'!$J$5*'alpha plot'!$J$6*'alpha plot'!$J$7))</f>
        <v>7.9013077436537708E-7</v>
      </c>
      <c r="E34" s="4">
        <f t="shared" si="0"/>
        <v>0.79854799351027039</v>
      </c>
      <c r="F34" s="4">
        <f>'alpha plot'!$J$4*$B34^3 / $D34</f>
        <v>0.20145155475060916</v>
      </c>
      <c r="G34" s="4">
        <f>'alpha plot'!$J$4*'alpha plot'!$J$5*$B34^2 / $D34</f>
        <v>4.5173912029500165E-7</v>
      </c>
      <c r="H34" s="4">
        <f>'alpha plot'!$J$4*'alpha plot'!$J$5*'alpha plot'!$J$6*$B34 / $D34</f>
        <v>7.2127389744568668E-18</v>
      </c>
      <c r="I34" s="4">
        <f>'alpha plot'!$J$4*'alpha plot'!$J$5*'alpha plot'!$J$6*'alpha plot'!$J$7 / $D34</f>
        <v>0</v>
      </c>
    </row>
    <row r="35" spans="2:9" x14ac:dyDescent="0.25">
      <c r="B35" s="4">
        <f t="shared" si="1"/>
        <v>2.5118864315095749E-2</v>
      </c>
      <c r="C35" s="6">
        <f t="shared" si="2"/>
        <v>1.6000000000000008</v>
      </c>
      <c r="D35" s="4">
        <f>($B35^4+('alpha plot'!$J$4*$B35^3)+('alpha plot'!$J$4*'alpha plot'!$J$5*$B35^2)+('alpha plot'!$J$4*'alpha plot'!$J$5*'alpha plot'!$J$6*$B35)+('alpha plot'!$J$4*'alpha plot'!$J$5*'alpha plot'!$J$6*'alpha plot'!$J$7))</f>
        <v>5.1079336005942296E-7</v>
      </c>
      <c r="E35" s="4">
        <f t="shared" si="0"/>
        <v>0.77938987011730199</v>
      </c>
      <c r="F35" s="4">
        <f>'alpha plot'!$J$4*$B35^3 / $D35</f>
        <v>0.22060957482077526</v>
      </c>
      <c r="G35" s="4">
        <f>'alpha plot'!$J$4*'alpha plot'!$J$5*$B35^2 / $D35</f>
        <v>5.5506192293470523E-7</v>
      </c>
      <c r="H35" s="4">
        <f>'alpha plot'!$J$4*'alpha plot'!$J$5*'alpha plot'!$J$6*$B35 / $D35</f>
        <v>9.9438359229683708E-18</v>
      </c>
      <c r="I35" s="4">
        <f>'alpha plot'!$J$4*'alpha plot'!$J$5*'alpha plot'!$J$6*'alpha plot'!$J$7 / $D35</f>
        <v>0</v>
      </c>
    </row>
    <row r="36" spans="2:9" x14ac:dyDescent="0.25">
      <c r="B36" s="4">
        <f t="shared" si="1"/>
        <v>2.238721138568335E-2</v>
      </c>
      <c r="C36" s="6">
        <f t="shared" si="2"/>
        <v>1.6500000000000008</v>
      </c>
      <c r="D36" s="4">
        <f>($B36^4+('alpha plot'!$J$4*$B36^3)+('alpha plot'!$J$4*'alpha plot'!$J$5*$B36^2)+('alpha plot'!$J$4*'alpha plot'!$J$5*'alpha plot'!$J$6*$B36)+('alpha plot'!$J$4*'alpha plot'!$J$5*'alpha plot'!$J$6*'alpha plot'!$J$7))</f>
        <v>3.3096438046131087E-7</v>
      </c>
      <c r="E36" s="4">
        <f t="shared" si="0"/>
        <v>0.75895974908490027</v>
      </c>
      <c r="F36" s="4">
        <f>'alpha plot'!$J$4*$B36^3 / $D36</f>
        <v>0.24103957045067789</v>
      </c>
      <c r="G36" s="4">
        <f>'alpha plot'!$J$4*'alpha plot'!$J$5*$B36^2 / $D36</f>
        <v>6.8046442185402403E-7</v>
      </c>
      <c r="H36" s="4">
        <f>'alpha plot'!$J$4*'alpha plot'!$J$5*'alpha plot'!$J$6*$B36 / $D36</f>
        <v>1.3677853152810798E-17</v>
      </c>
      <c r="I36" s="4">
        <f>'alpha plot'!$J$4*'alpha plot'!$J$5*'alpha plot'!$J$6*'alpha plot'!$J$7 / $D36</f>
        <v>0</v>
      </c>
    </row>
    <row r="37" spans="2:9" x14ac:dyDescent="0.25">
      <c r="B37" s="4">
        <f t="shared" si="1"/>
        <v>1.9952623149688747E-2</v>
      </c>
      <c r="C37" s="6">
        <f t="shared" si="2"/>
        <v>1.7000000000000008</v>
      </c>
      <c r="D37" s="4">
        <f>($B37^4+('alpha plot'!$J$4*$B37^3)+('alpha plot'!$J$4*'alpha plot'!$J$5*$B37^2)+('alpha plot'!$J$4*'alpha plot'!$J$5*'alpha plot'!$J$6*$B37)+('alpha plot'!$J$4*'alpha plot'!$J$5*'alpha plot'!$J$6*'alpha plot'!$J$7))</f>
        <v>2.1496623562525907E-7</v>
      </c>
      <c r="E37" s="4">
        <f t="shared" si="0"/>
        <v>0.73727540878743891</v>
      </c>
      <c r="F37" s="4">
        <f>'alpha plot'!$J$4*$B37^3 / $D37</f>
        <v>0.2627237590341831</v>
      </c>
      <c r="G37" s="4">
        <f>'alpha plot'!$J$4*'alpha plot'!$J$5*$B37^2 / $D37</f>
        <v>8.3217837807052415E-7</v>
      </c>
      <c r="H37" s="4">
        <f>'alpha plot'!$J$4*'alpha plot'!$J$5*'alpha plot'!$J$6*$B37 / $D37</f>
        <v>1.876847306353188E-17</v>
      </c>
      <c r="I37" s="4">
        <f>'alpha plot'!$J$4*'alpha plot'!$J$5*'alpha plot'!$J$6*'alpha plot'!$J$7 / $D37</f>
        <v>0</v>
      </c>
    </row>
    <row r="38" spans="2:9" x14ac:dyDescent="0.25">
      <c r="B38" s="4">
        <f t="shared" si="1"/>
        <v>1.7782794100389177E-2</v>
      </c>
      <c r="C38" s="6">
        <f t="shared" si="2"/>
        <v>1.7500000000000009</v>
      </c>
      <c r="D38" s="4">
        <f>($B38^4+('alpha plot'!$J$4*$B38^3)+('alpha plot'!$J$4*'alpha plot'!$J$5*$B38^2)+('alpha plot'!$J$4*'alpha plot'!$J$5*'alpha plot'!$J$6*$B38)+('alpha plot'!$J$4*'alpha plot'!$J$5*'alpha plot'!$J$6*'alpha plot'!$J$7))</f>
        <v>1.3998261031861145E-7</v>
      </c>
      <c r="E38" s="4">
        <f t="shared" si="0"/>
        <v>0.71437444817174789</v>
      </c>
      <c r="F38" s="4">
        <f>'alpha plot'!$J$4*$B38^3 / $D38</f>
        <v>0.28562453671945559</v>
      </c>
      <c r="G38" s="4">
        <f>'alpha plot'!$J$4*'alpha plot'!$J$5*$B38^2 / $D38</f>
        <v>1.0151087966696153E-6</v>
      </c>
      <c r="H38" s="4">
        <f>'alpha plot'!$J$4*'alpha plot'!$J$5*'alpha plot'!$J$6*$B38 / $D38</f>
        <v>2.5687693166920815E-17</v>
      </c>
      <c r="I38" s="4">
        <f>'alpha plot'!$J$4*'alpha plot'!$J$5*'alpha plot'!$J$6*'alpha plot'!$J$7 / $D38</f>
        <v>0</v>
      </c>
    </row>
    <row r="39" spans="2:9" x14ac:dyDescent="0.25">
      <c r="B39" s="4">
        <f t="shared" si="1"/>
        <v>1.58489319246111E-2</v>
      </c>
      <c r="C39" s="6">
        <f t="shared" si="2"/>
        <v>1.8000000000000009</v>
      </c>
      <c r="D39" s="4">
        <f>($B39^4+('alpha plot'!$J$4*$B39^3)+('alpha plot'!$J$4*'alpha plot'!$J$5*$B39^2)+('alpha plot'!$J$4*'alpha plot'!$J$5*'alpha plot'!$J$6*$B39)+('alpha plot'!$J$4*'alpha plot'!$J$5*'alpha plot'!$J$6*'alpha plot'!$J$7))</f>
        <v>9.1401267146491385E-8</v>
      </c>
      <c r="E39" s="4">
        <f t="shared" si="0"/>
        <v>0.69031575182533789</v>
      </c>
      <c r="F39" s="4">
        <f>'alpha plot'!$J$4*$B39^3 / $D39</f>
        <v>0.30968301326706521</v>
      </c>
      <c r="G39" s="4">
        <f>'alpha plot'!$J$4*'alpha plot'!$J$5*$B39^2 / $D39</f>
        <v>1.23490759702779E-6</v>
      </c>
      <c r="H39" s="4">
        <f>'alpha plot'!$J$4*'alpha plot'!$J$5*'alpha plot'!$J$6*$B39 / $D39</f>
        <v>3.5062830814458276E-17</v>
      </c>
      <c r="I39" s="4">
        <f>'alpha plot'!$J$4*'alpha plot'!$J$5*'alpha plot'!$J$6*'alpha plot'!$J$7 / $D39</f>
        <v>0</v>
      </c>
    </row>
    <row r="40" spans="2:9" x14ac:dyDescent="0.25">
      <c r="B40" s="4">
        <f t="shared" si="1"/>
        <v>1.4125375446227504E-2</v>
      </c>
      <c r="C40" s="6">
        <f t="shared" si="2"/>
        <v>1.850000000000001</v>
      </c>
      <c r="D40" s="4">
        <f>($B40^4+('alpha plot'!$J$4*$B40^3)+('alpha plot'!$J$4*'alpha plot'!$J$5*$B40^2)+('alpha plot'!$J$4*'alpha plot'!$J$5*'alpha plot'!$J$6*$B40)+('alpha plot'!$J$4*'alpha plot'!$J$5*'alpha plot'!$J$6*'alpha plot'!$J$7))</f>
        <v>5.9849509354150552E-8</v>
      </c>
      <c r="E40" s="4">
        <f t="shared" si="0"/>
        <v>0.66518034124181857</v>
      </c>
      <c r="F40" s="4">
        <f>'alpha plot'!$J$4*$B40^3 / $D40</f>
        <v>0.33481816070895526</v>
      </c>
      <c r="G40" s="4">
        <f>'alpha plot'!$J$4*'alpha plot'!$J$5*$B40^2 / $D40</f>
        <v>1.498049226185868E-6</v>
      </c>
      <c r="H40" s="4">
        <f>'alpha plot'!$J$4*'alpha plot'!$J$5*'alpha plot'!$J$6*$B40 / $D40</f>
        <v>4.7724193551519359E-17</v>
      </c>
      <c r="I40" s="4">
        <f>'alpha plot'!$J$4*'alpha plot'!$J$5*'alpha plot'!$J$6*'alpha plot'!$J$7 / $D40</f>
        <v>0</v>
      </c>
    </row>
    <row r="41" spans="2:9" x14ac:dyDescent="0.25">
      <c r="B41" s="4">
        <f t="shared" si="1"/>
        <v>1.2589254117941633E-2</v>
      </c>
      <c r="C41" s="6">
        <f t="shared" si="2"/>
        <v>1.900000000000001</v>
      </c>
      <c r="D41" s="4">
        <f>($B41^4+('alpha plot'!$J$4*$B41^3)+('alpha plot'!$J$4*'alpha plot'!$J$5*$B41^2)+('alpha plot'!$J$4*'alpha plot'!$J$5*'alpha plot'!$J$6*$B41)+('alpha plot'!$J$4*'alpha plot'!$J$5*'alpha plot'!$J$6*'alpha plot'!$J$7))</f>
        <v>3.9305250592016672E-8</v>
      </c>
      <c r="E41" s="4">
        <f t="shared" si="0"/>
        <v>0.63907147103133866</v>
      </c>
      <c r="F41" s="4">
        <f>'alpha plot'!$J$4*$B41^3 / $D41</f>
        <v>0.36092671706079893</v>
      </c>
      <c r="G41" s="4">
        <f>'alpha plot'!$J$4*'alpha plot'!$J$5*$B41^2 / $D41</f>
        <v>1.8119078624152883E-6</v>
      </c>
      <c r="H41" s="4">
        <f>'alpha plot'!$J$4*'alpha plot'!$J$5*'alpha plot'!$J$6*$B41 / $D41</f>
        <v>6.4766230822592416E-17</v>
      </c>
      <c r="I41" s="4">
        <f>'alpha plot'!$J$4*'alpha plot'!$J$5*'alpha plot'!$J$6*'alpha plot'!$J$7 / $D41</f>
        <v>0</v>
      </c>
    </row>
    <row r="42" spans="2:9" x14ac:dyDescent="0.25">
      <c r="B42" s="4">
        <f t="shared" si="1"/>
        <v>1.1220184543019604E-2</v>
      </c>
      <c r="C42" s="6">
        <f t="shared" si="2"/>
        <v>1.9500000000000011</v>
      </c>
      <c r="D42" s="4">
        <f>($B42^4+('alpha plot'!$J$4*$B42^3)+('alpha plot'!$J$4*'alpha plot'!$J$5*$B42^2)+('alpha plot'!$J$4*'alpha plot'!$J$5*'alpha plot'!$J$6*$B42)+('alpha plot'!$J$4*'alpha plot'!$J$5*'alpha plot'!$J$6*'alpha plot'!$J$7))</f>
        <v>2.5892130436943835E-8</v>
      </c>
      <c r="E42" s="4">
        <f t="shared" si="0"/>
        <v>0.61211386074268848</v>
      </c>
      <c r="F42" s="4">
        <f>'alpha plot'!$J$4*$B42^3 / $D42</f>
        <v>0.38788395442106149</v>
      </c>
      <c r="G42" s="4">
        <f>'alpha plot'!$J$4*'alpha plot'!$J$5*$B42^2 / $D42</f>
        <v>2.1848362498335295E-6</v>
      </c>
      <c r="H42" s="4">
        <f>'alpha plot'!$J$4*'alpha plot'!$J$5*'alpha plot'!$J$6*$B42 / $D42</f>
        <v>8.7625681079973882E-17</v>
      </c>
      <c r="I42" s="4">
        <f>'alpha plot'!$J$4*'alpha plot'!$J$5*'alpha plot'!$J$6*'alpha plot'!$J$7 / $D42</f>
        <v>0</v>
      </c>
    </row>
    <row r="43" spans="2:9" x14ac:dyDescent="0.25">
      <c r="B43" s="4">
        <f t="shared" si="1"/>
        <v>9.9999999999999777E-3</v>
      </c>
      <c r="C43" s="6">
        <f t="shared" si="2"/>
        <v>2.0000000000000009</v>
      </c>
      <c r="D43" s="4">
        <f>($B43^4+('alpha plot'!$J$4*$B43^3)+('alpha plot'!$J$4*'alpha plot'!$J$5*$B43^2)+('alpha plot'!$J$4*'alpha plot'!$J$5*'alpha plot'!$J$6*$B43)+('alpha plot'!$J$4*'alpha plot'!$J$5*'alpha plot'!$J$6*'alpha plot'!$J$7))</f>
        <v>1.7110044935199865E-8</v>
      </c>
      <c r="E43" s="4">
        <f t="shared" si="0"/>
        <v>0.5844520010246893</v>
      </c>
      <c r="F43" s="4">
        <f>'alpha plot'!$J$4*$B43^3 / $D43</f>
        <v>0.41554537272855502</v>
      </c>
      <c r="G43" s="4">
        <f>'alpha plot'!$J$4*'alpha plot'!$J$5*$B43^2 / $D43</f>
        <v>2.6262467556444733E-6</v>
      </c>
      <c r="H43" s="4">
        <f>'alpha plot'!$J$4*'alpha plot'!$J$5*'alpha plot'!$J$6*$B43 / $D43</f>
        <v>1.1818110400400155E-16</v>
      </c>
      <c r="I43" s="4">
        <f>'alpha plot'!$J$4*'alpha plot'!$J$5*'alpha plot'!$J$6*'alpha plot'!$J$7 / $D43</f>
        <v>0</v>
      </c>
    </row>
    <row r="44" spans="2:9" x14ac:dyDescent="0.25">
      <c r="B44" s="4">
        <f t="shared" si="1"/>
        <v>8.9125093813374398E-3</v>
      </c>
      <c r="C44" s="6">
        <f t="shared" si="2"/>
        <v>2.0500000000000007</v>
      </c>
      <c r="D44" s="4">
        <f>($B44^4+('alpha plot'!$J$4*$B44^3)+('alpha plot'!$J$4*'alpha plot'!$J$5*$B44^2)+('alpha plot'!$J$4*'alpha plot'!$J$5*'alpha plot'!$J$6*$B44)+('alpha plot'!$J$4*'alpha plot'!$J$5*'alpha plot'!$J$6*'alpha plot'!$J$7))</f>
        <v>1.1343103665071176E-8</v>
      </c>
      <c r="E44" s="4">
        <f t="shared" si="0"/>
        <v>0.55624753428208185</v>
      </c>
      <c r="F44" s="4">
        <f>'alpha plot'!$J$4*$B44^3 / $D44</f>
        <v>0.44374931902199183</v>
      </c>
      <c r="G44" s="4">
        <f>'alpha plot'!$J$4*'alpha plot'!$J$5*$B44^2 / $D44</f>
        <v>3.1466959261681434E-6</v>
      </c>
      <c r="H44" s="4">
        <f>'alpha plot'!$J$4*'alpha plot'!$J$5*'alpha plot'!$J$6*$B44 / $D44</f>
        <v>1.5887929046568622E-16</v>
      </c>
      <c r="I44" s="4">
        <f>'alpha plot'!$J$4*'alpha plot'!$J$5*'alpha plot'!$J$6*'alpha plot'!$J$7 / $D44</f>
        <v>0</v>
      </c>
    </row>
    <row r="45" spans="2:9" x14ac:dyDescent="0.25">
      <c r="B45" s="4">
        <f t="shared" si="1"/>
        <v>7.9432823472428051E-3</v>
      </c>
      <c r="C45" s="6">
        <f t="shared" si="2"/>
        <v>2.1000000000000005</v>
      </c>
      <c r="D45" s="4">
        <f>($B45^4+('alpha plot'!$J$4*$B45^3)+('alpha plot'!$J$4*'alpha plot'!$J$5*$B45^2)+('alpha plot'!$J$4*'alpha plot'!$J$5*'alpha plot'!$J$6*$B45)+('alpha plot'!$J$4*'alpha plot'!$J$5*'alpha plot'!$J$6*'alpha plot'!$J$7))</f>
        <v>7.5445412888193141E-9</v>
      </c>
      <c r="E45" s="4">
        <f t="shared" si="0"/>
        <v>0.5276757794983149</v>
      </c>
      <c r="F45" s="4">
        <f>'alpha plot'!$J$4*$B45^3 / $D45</f>
        <v>0.47232046252709359</v>
      </c>
      <c r="G45" s="4">
        <f>'alpha plot'!$J$4*'alpha plot'!$J$5*$B45^2 / $D45</f>
        <v>3.7579745912058355E-6</v>
      </c>
      <c r="H45" s="4">
        <f>'alpha plot'!$J$4*'alpha plot'!$J$5*'alpha plot'!$J$6*$B45 / $D45</f>
        <v>2.1289543693856232E-16</v>
      </c>
      <c r="I45" s="4">
        <f>'alpha plot'!$J$4*'alpha plot'!$J$5*'alpha plot'!$J$6*'alpha plot'!$J$7 / $D45</f>
        <v>0</v>
      </c>
    </row>
    <row r="46" spans="2:9" x14ac:dyDescent="0.25">
      <c r="B46" s="4">
        <f t="shared" si="1"/>
        <v>7.0794578438413682E-3</v>
      </c>
      <c r="C46" s="6">
        <f t="shared" si="2"/>
        <v>2.1500000000000004</v>
      </c>
      <c r="D46" s="4">
        <f>($B46^4+('alpha plot'!$J$4*$B46^3)+('alpha plot'!$J$4*'alpha plot'!$J$5*$B46^2)+('alpha plot'!$J$4*'alpha plot'!$J$5*'alpha plot'!$J$6*$B46)+('alpha plot'!$J$4*'alpha plot'!$J$5*'alpha plot'!$J$6*'alpha plot'!$J$7))</f>
        <v>5.0346321499088566E-9</v>
      </c>
      <c r="E46" s="4">
        <f t="shared" si="0"/>
        <v>0.49892154118052856</v>
      </c>
      <c r="F46" s="4">
        <f>'alpha plot'!$J$4*$B46^3 / $D46</f>
        <v>0.50107398561310568</v>
      </c>
      <c r="G46" s="4">
        <f>'alpha plot'!$J$4*'alpha plot'!$J$5*$B46^2 / $D46</f>
        <v>4.4732063654135764E-6</v>
      </c>
      <c r="H46" s="4">
        <f>'alpha plot'!$J$4*'alpha plot'!$J$5*'alpha plot'!$J$6*$B46 / $D46</f>
        <v>2.8433573711964798E-16</v>
      </c>
      <c r="I46" s="4">
        <f>'alpha plot'!$J$4*'alpha plot'!$J$5*'alpha plot'!$J$6*'alpha plot'!$J$7 / $D46</f>
        <v>0</v>
      </c>
    </row>
    <row r="47" spans="2:9" x14ac:dyDescent="0.25">
      <c r="B47" s="4">
        <f t="shared" si="1"/>
        <v>6.3095734448019251E-3</v>
      </c>
      <c r="C47" s="6">
        <f t="shared" si="2"/>
        <v>2.2000000000000002</v>
      </c>
      <c r="D47" s="4">
        <f>($B47^4+('alpha plot'!$J$4*$B47^3)+('alpha plot'!$J$4*'alpha plot'!$J$5*$B47^2)+('alpha plot'!$J$4*'alpha plot'!$J$5*'alpha plot'!$J$6*$B47)+('alpha plot'!$J$4*'alpha plot'!$J$5*'alpha plot'!$J$6*'alpha plot'!$J$7))</f>
        <v>3.3708623342897429E-9</v>
      </c>
      <c r="E47" s="4">
        <f t="shared" si="0"/>
        <v>0.47017440502952218</v>
      </c>
      <c r="F47" s="4">
        <f>'alpha plot'!$J$4*$B47^3 / $D47</f>
        <v>0.52982028801232961</v>
      </c>
      <c r="G47" s="4">
        <f>'alpha plot'!$J$4*'alpha plot'!$J$5*$B47^2 / $D47</f>
        <v>5.3069581478547012E-6</v>
      </c>
      <c r="H47" s="4">
        <f>'alpha plot'!$J$4*'alpha plot'!$J$5*'alpha plot'!$J$6*$B47 / $D47</f>
        <v>3.784932828544934E-16</v>
      </c>
      <c r="I47" s="4">
        <f>'alpha plot'!$J$4*'alpha plot'!$J$5*'alpha plot'!$J$6*'alpha plot'!$J$7 / $D47</f>
        <v>0</v>
      </c>
    </row>
    <row r="48" spans="2:9" x14ac:dyDescent="0.25">
      <c r="B48" s="4">
        <f t="shared" si="1"/>
        <v>5.6234132519034866E-3</v>
      </c>
      <c r="C48" s="6">
        <f t="shared" si="2"/>
        <v>2.25</v>
      </c>
      <c r="D48" s="4">
        <f>($B48^4+('alpha plot'!$J$4*$B48^3)+('alpha plot'!$J$4*'alpha plot'!$J$5*$B48^2)+('alpha plot'!$J$4*'alpha plot'!$J$5*'alpha plot'!$J$6*$B48)+('alpha plot'!$J$4*'alpha plot'!$J$5*'alpha plot'!$J$6*'alpha plot'!$J$7))</f>
        <v>2.2643708702955811E-9</v>
      </c>
      <c r="E48" s="4">
        <f t="shared" si="0"/>
        <v>0.44162376981534901</v>
      </c>
      <c r="F48" s="4">
        <f>'alpha plot'!$J$4*$B48^3 / $D48</f>
        <v>0.5583699548177935</v>
      </c>
      <c r="G48" s="4">
        <f>'alpha plot'!$J$4*'alpha plot'!$J$5*$B48^2 / $D48</f>
        <v>6.2753668570488692E-6</v>
      </c>
      <c r="H48" s="4">
        <f>'alpha plot'!$J$4*'alpha plot'!$J$5*'alpha plot'!$J$6*$B48 / $D48</f>
        <v>5.0217100525488061E-16</v>
      </c>
      <c r="I48" s="4">
        <f>'alpha plot'!$J$4*'alpha plot'!$J$5*'alpha plot'!$J$6*'alpha plot'!$J$7 / $D48</f>
        <v>0</v>
      </c>
    </row>
    <row r="49" spans="2:9" x14ac:dyDescent="0.25">
      <c r="B49" s="4">
        <f t="shared" si="1"/>
        <v>5.0118723362727212E-3</v>
      </c>
      <c r="C49" s="6">
        <f t="shared" si="2"/>
        <v>2.2999999999999998</v>
      </c>
      <c r="D49" s="4">
        <f>($B49^4+('alpha plot'!$J$4*$B49^3)+('alpha plot'!$J$4*'alpha plot'!$J$5*$B49^2)+('alpha plot'!$J$4*'alpha plot'!$J$5*'alpha plot'!$J$6*$B49)+('alpha plot'!$J$4*'alpha plot'!$J$5*'alpha plot'!$J$6*'alpha plot'!$J$7))</f>
        <v>1.5260645994777631E-9</v>
      </c>
      <c r="E49" s="4">
        <f t="shared" si="0"/>
        <v>0.41345388962964824</v>
      </c>
      <c r="F49" s="4">
        <f>'alpha plot'!$J$4*$B49^3 / $D49</f>
        <v>0.58653871408324665</v>
      </c>
      <c r="G49" s="4">
        <f>'alpha plot'!$J$4*'alpha plot'!$J$5*$B49^2 / $D49</f>
        <v>7.3962871044774475E-6</v>
      </c>
      <c r="H49" s="4">
        <f>'alpha plot'!$J$4*'alpha plot'!$J$5*'alpha plot'!$J$6*$B49 / $D49</f>
        <v>6.6408898186143662E-16</v>
      </c>
      <c r="I49" s="4">
        <f>'alpha plot'!$J$4*'alpha plot'!$J$5*'alpha plot'!$J$6*'alpha plot'!$J$7 / $D49</f>
        <v>0</v>
      </c>
    </row>
    <row r="50" spans="2:9" x14ac:dyDescent="0.25">
      <c r="B50" s="4">
        <f t="shared" si="1"/>
        <v>4.4668359215096322E-3</v>
      </c>
      <c r="C50" s="6">
        <f t="shared" si="2"/>
        <v>2.3499999999999996</v>
      </c>
      <c r="D50" s="4">
        <f>($B50^4+('alpha plot'!$J$4*$B50^3)+('alpha plot'!$J$4*'alpha plot'!$J$5*$B50^2)+('alpha plot'!$J$4*'alpha plot'!$J$5*'alpha plot'!$J$6*$B50)+('alpha plot'!$J$4*'alpha plot'!$J$5*'alpha plot'!$J$6*'alpha plot'!$J$7))</f>
        <v>1.0317955533177095E-9</v>
      </c>
      <c r="E50" s="4">
        <f t="shared" si="0"/>
        <v>0.3858391997071467</v>
      </c>
      <c r="F50" s="4">
        <f>'alpha plot'!$J$4*$B50^3 / $D50</f>
        <v>0.61415211082807564</v>
      </c>
      <c r="G50" s="4">
        <f>'alpha plot'!$J$4*'alpha plot'!$J$5*$B50^2 / $D50</f>
        <v>8.6894647769413675E-6</v>
      </c>
      <c r="H50" s="4">
        <f>'alpha plot'!$J$4*'alpha plot'!$J$5*'alpha plot'!$J$6*$B50 / $D50</f>
        <v>8.753979815542643E-16</v>
      </c>
      <c r="I50" s="4">
        <f>'alpha plot'!$J$4*'alpha plot'!$J$5*'alpha plot'!$J$6*'alpha plot'!$J$7 / $D50</f>
        <v>0</v>
      </c>
    </row>
    <row r="51" spans="2:9" x14ac:dyDescent="0.25">
      <c r="B51" s="4">
        <f t="shared" si="1"/>
        <v>3.9810717055349751E-3</v>
      </c>
      <c r="C51" s="6">
        <f t="shared" si="2"/>
        <v>2.3999999999999995</v>
      </c>
      <c r="D51" s="4">
        <f>($B51^4+('alpha plot'!$J$4*$B51^3)+('alpha plot'!$J$4*'alpha plot'!$J$5*$B51^2)+('alpha plot'!$J$4*'alpha plot'!$J$5*'alpha plot'!$J$6*$B51)+('alpha plot'!$J$4*'alpha plot'!$J$5*'alpha plot'!$J$6*'alpha plot'!$J$7))</f>
        <v>6.9980643682563582E-10</v>
      </c>
      <c r="E51" s="4">
        <f t="shared" si="0"/>
        <v>0.35894017250022092</v>
      </c>
      <c r="F51" s="4">
        <f>'alpha plot'!$J$4*$B51^3 / $D51</f>
        <v>0.64104965075820575</v>
      </c>
      <c r="G51" s="4">
        <f>'alpha plot'!$J$4*'alpha plot'!$J$5*$B51^2 / $D51</f>
        <v>1.0176741572273263E-5</v>
      </c>
      <c r="H51" s="4">
        <f>'alpha plot'!$J$4*'alpha plot'!$J$5*'alpha plot'!$J$6*$B51 / $D51</f>
        <v>1.1503268582567699E-15</v>
      </c>
      <c r="I51" s="4">
        <f>'alpha plot'!$J$4*'alpha plot'!$J$5*'alpha plot'!$J$6*'alpha plot'!$J$7 / $D51</f>
        <v>0</v>
      </c>
    </row>
    <row r="52" spans="2:9" x14ac:dyDescent="0.25">
      <c r="B52" s="4">
        <f t="shared" si="1"/>
        <v>3.5481338923357593E-3</v>
      </c>
      <c r="C52" s="6">
        <f t="shared" si="2"/>
        <v>2.4499999999999993</v>
      </c>
      <c r="D52" s="4">
        <f>($B52^4+('alpha plot'!$J$4*$B52^3)+('alpha plot'!$J$4*'alpha plot'!$J$5*$B52^2)+('alpha plot'!$J$4*'alpha plot'!$J$5*'alpha plot'!$J$6*$B52)+('alpha plot'!$J$4*'alpha plot'!$J$5*'alpha plot'!$J$6*'alpha plot'!$J$7))</f>
        <v>4.7608701027196538E-10</v>
      </c>
      <c r="E52" s="4">
        <f t="shared" si="0"/>
        <v>0.33289990238459755</v>
      </c>
      <c r="F52" s="4">
        <f>'alpha plot'!$J$4*$B52^3 / $D52</f>
        <v>0.66708821531995</v>
      </c>
      <c r="G52" s="4">
        <f>'alpha plot'!$J$4*'alpha plot'!$J$5*$B52^2 / $D52</f>
        <v>1.1882295450938196E-5</v>
      </c>
      <c r="H52" s="4">
        <f>'alpha plot'!$J$4*'alpha plot'!$J$5*'alpha plot'!$J$6*$B52 / $D52</f>
        <v>1.5069986407424446E-15</v>
      </c>
      <c r="I52" s="4">
        <f>'alpha plot'!$J$4*'alpha plot'!$J$5*'alpha plot'!$J$6*'alpha plot'!$J$7 / $D52</f>
        <v>0</v>
      </c>
    </row>
    <row r="53" spans="2:9" x14ac:dyDescent="0.25">
      <c r="B53" s="4">
        <f t="shared" si="1"/>
        <v>3.1622776601683846E-3</v>
      </c>
      <c r="C53" s="6">
        <f t="shared" si="2"/>
        <v>2.4999999999999991</v>
      </c>
      <c r="D53" s="4">
        <f>($B53^4+('alpha plot'!$J$4*$B53^3)+('alpha plot'!$J$4*'alpha plot'!$J$5*$B53^2)+('alpha plot'!$J$4*'alpha plot'!$J$5*'alpha plot'!$J$6*$B53)+('alpha plot'!$J$4*'alpha plot'!$J$5*'alpha plot'!$J$6*'alpha plot'!$J$7))</f>
        <v>3.2484243515797415E-10</v>
      </c>
      <c r="E53" s="4">
        <f t="shared" si="0"/>
        <v>0.30784155386401302</v>
      </c>
      <c r="F53" s="4">
        <f>'alpha plot'!$J$4*$B53^3 / $D53</f>
        <v>0.69214461321419396</v>
      </c>
      <c r="G53" s="4">
        <f>'alpha plot'!$J$4*'alpha plot'!$J$5*$B53^2 / $D53</f>
        <v>1.3832921791190152E-5</v>
      </c>
      <c r="H53" s="4">
        <f>'alpha plot'!$J$4*'alpha plot'!$J$5*'alpha plot'!$J$6*$B53 / $D53</f>
        <v>1.968459279981161E-15</v>
      </c>
      <c r="I53" s="4">
        <f>'alpha plot'!$J$4*'alpha plot'!$J$5*'alpha plot'!$J$6*'alpha plot'!$J$7 / $D53</f>
        <v>0</v>
      </c>
    </row>
    <row r="54" spans="2:9" x14ac:dyDescent="0.25">
      <c r="B54" s="4">
        <f t="shared" si="1"/>
        <v>2.81838293126446E-3</v>
      </c>
      <c r="C54" s="6">
        <f t="shared" si="2"/>
        <v>2.5499999999999989</v>
      </c>
      <c r="D54" s="4">
        <f>($B54^4+('alpha plot'!$J$4*$B54^3)+('alpha plot'!$J$4*'alpha plot'!$J$5*$B54^2)+('alpha plot'!$J$4*'alpha plot'!$J$5*'alpha plot'!$J$6*$B54)+('alpha plot'!$J$4*'alpha plot'!$J$5*'alpha plot'!$J$6*'alpha plot'!$J$7))</f>
        <v>2.2227237673003978E-10</v>
      </c>
      <c r="E54" s="4">
        <f t="shared" si="0"/>
        <v>0.28386673763178688</v>
      </c>
      <c r="F54" s="4">
        <f>'alpha plot'!$J$4*$B54^3 / $D54</f>
        <v>0.71611720400836476</v>
      </c>
      <c r="G54" s="4">
        <f>'alpha plot'!$J$4*'alpha plot'!$J$5*$B54^2 / $D54</f>
        <v>1.6058359845737319E-5</v>
      </c>
      <c r="H54" s="4">
        <f>'alpha plot'!$J$4*'alpha plot'!$J$5*'alpha plot'!$J$6*$B54 / $D54</f>
        <v>2.5639744870792805E-15</v>
      </c>
      <c r="I54" s="4">
        <f>'alpha plot'!$J$4*'alpha plot'!$J$5*'alpha plot'!$J$6*'alpha plot'!$J$7 / $D54</f>
        <v>0</v>
      </c>
    </row>
    <row r="55" spans="2:9" x14ac:dyDescent="0.25">
      <c r="B55" s="4">
        <f t="shared" si="1"/>
        <v>2.5118864315095868E-3</v>
      </c>
      <c r="C55" s="6">
        <f t="shared" si="2"/>
        <v>2.5999999999999988</v>
      </c>
      <c r="D55" s="4">
        <f>($B55^4+('alpha plot'!$J$4*$B55^3)+('alpha plot'!$J$4*'alpha plot'!$J$5*$B55^2)+('alpha plot'!$J$4*'alpha plot'!$J$5*'alpha plot'!$J$6*$B55)+('alpha plot'!$J$4*'alpha plot'!$J$5*'alpha plot'!$J$6*'alpha plot'!$J$7))</f>
        <v>1.524994582587833E-10</v>
      </c>
      <c r="E55" s="4">
        <f t="shared" si="0"/>
        <v>0.26105480970164185</v>
      </c>
      <c r="F55" s="4">
        <f>'alpha plot'!$J$4*$B55^3 / $D55</f>
        <v>0.73892659862938137</v>
      </c>
      <c r="G55" s="4">
        <f>'alpha plot'!$J$4*'alpha plot'!$J$5*$B55^2 / $D55</f>
        <v>1.8591668973390313E-5</v>
      </c>
      <c r="H55" s="4">
        <f>'alpha plot'!$J$4*'alpha plot'!$J$5*'alpha plot'!$J$6*$B55 / $D55</f>
        <v>3.3306645288886389E-15</v>
      </c>
      <c r="I55" s="4">
        <f>'alpha plot'!$J$4*'alpha plot'!$J$5*'alpha plot'!$J$6*'alpha plot'!$J$7 / $D55</f>
        <v>0</v>
      </c>
    </row>
    <row r="56" spans="2:9" x14ac:dyDescent="0.25">
      <c r="B56" s="4">
        <f t="shared" si="1"/>
        <v>2.2387211385683468E-3</v>
      </c>
      <c r="C56" s="6">
        <f t="shared" si="2"/>
        <v>2.6499999999999986</v>
      </c>
      <c r="D56" s="4">
        <f>($B56^4+('alpha plot'!$J$4*$B56^3)+('alpha plot'!$J$4*'alpha plot'!$J$5*$B56^2)+('alpha plot'!$J$4*'alpha plot'!$J$5*'alpha plot'!$J$6*$B56)+('alpha plot'!$J$4*'alpha plot'!$J$5*'alpha plot'!$J$6*'alpha plot'!$J$7))</f>
        <v>1.0489662851082501E-10</v>
      </c>
      <c r="E56" s="4">
        <f t="shared" si="0"/>
        <v>0.23946302823740362</v>
      </c>
      <c r="F56" s="4">
        <f>'alpha plot'!$J$4*$B56^3 / $D56</f>
        <v>0.76051550210346175</v>
      </c>
      <c r="G56" s="4">
        <f>'alpha plot'!$J$4*'alpha plot'!$J$5*$B56^2 / $D56</f>
        <v>2.1469659130335402E-5</v>
      </c>
      <c r="H56" s="4">
        <f>'alpha plot'!$J$4*'alpha plot'!$J$5*'alpha plot'!$J$6*$B56 / $D56</f>
        <v>4.315565008167709E-15</v>
      </c>
      <c r="I56" s="4">
        <f>'alpha plot'!$J$4*'alpha plot'!$J$5*'alpha plot'!$J$6*'alpha plot'!$J$7 / $D56</f>
        <v>0</v>
      </c>
    </row>
    <row r="57" spans="2:9" x14ac:dyDescent="0.25">
      <c r="B57" s="4">
        <f t="shared" si="1"/>
        <v>1.995262314968885E-3</v>
      </c>
      <c r="C57" s="6">
        <f t="shared" si="2"/>
        <v>2.6999999999999984</v>
      </c>
      <c r="D57" s="4">
        <f>($B57^4+('alpha plot'!$J$4*$B57^3)+('alpha plot'!$J$4*'alpha plot'!$J$5*$B57^2)+('alpha plot'!$J$4*'alpha plot'!$J$5*'alpha plot'!$J$6*$B57)+('alpha plot'!$J$4*'alpha plot'!$J$5*'alpha plot'!$J$6*'alpha plot'!$J$7))</f>
        <v>7.2327458316041598E-11</v>
      </c>
      <c r="E57" s="4">
        <f t="shared" si="0"/>
        <v>0.21912745579082724</v>
      </c>
      <c r="F57" s="4">
        <f>'alpha plot'!$J$4*$B57^3 / $D57</f>
        <v>0.78084781082886223</v>
      </c>
      <c r="G57" s="4">
        <f>'alpha plot'!$J$4*'alpha plot'!$J$5*$B57^2 / $D57</f>
        <v>2.4733380305012009E-5</v>
      </c>
      <c r="H57" s="4">
        <f>'alpha plot'!$J$4*'alpha plot'!$J$5*'alpha plot'!$J$6*$B57 / $D57</f>
        <v>5.5782245039940889E-15</v>
      </c>
      <c r="I57" s="4">
        <f>'alpha plot'!$J$4*'alpha plot'!$J$5*'alpha plot'!$J$6*'alpha plot'!$J$7 / $D57</f>
        <v>0</v>
      </c>
    </row>
    <row r="58" spans="2:9" x14ac:dyDescent="0.25">
      <c r="B58" s="4">
        <f t="shared" si="1"/>
        <v>1.7782794100389284E-3</v>
      </c>
      <c r="C58" s="6">
        <f t="shared" si="2"/>
        <v>2.7499999999999982</v>
      </c>
      <c r="D58" s="4">
        <f>($B58^4+('alpha plot'!$J$4*$B58^3)+('alpha plot'!$J$4*'alpha plot'!$J$5*$B58^2)+('alpha plot'!$J$4*'alpha plot'!$J$5*'alpha plot'!$J$6*$B58)+('alpha plot'!$J$4*'alpha plot'!$J$5*'alpha plot'!$J$6*'alpha plot'!$J$7))</f>
        <v>4.9983889196825838E-11</v>
      </c>
      <c r="E58" s="4">
        <f t="shared" si="0"/>
        <v>0.20006446398403033</v>
      </c>
      <c r="F58" s="4">
        <f>'alpha plot'!$J$4*$B58^3 / $D58</f>
        <v>0.79990710733996329</v>
      </c>
      <c r="G58" s="4">
        <f>'alpha plot'!$J$4*'alpha plot'!$J$5*$B58^2 / $D58</f>
        <v>2.8428675999110282E-5</v>
      </c>
      <c r="H58" s="4">
        <f>'alpha plot'!$J$4*'alpha plot'!$J$5*'alpha plot'!$J$6*$B58 / $D58</f>
        <v>7.1939787006360132E-15</v>
      </c>
      <c r="I58" s="4">
        <f>'alpha plot'!$J$4*'alpha plot'!$J$5*'alpha plot'!$J$6*'alpha plot'!$J$7 / $D58</f>
        <v>0</v>
      </c>
    </row>
    <row r="59" spans="2:9" x14ac:dyDescent="0.25">
      <c r="B59" s="4">
        <f t="shared" si="1"/>
        <v>1.5848931924611193E-3</v>
      </c>
      <c r="C59" s="6">
        <f t="shared" si="2"/>
        <v>2.799999999999998</v>
      </c>
      <c r="D59" s="4">
        <f>($B59^4+('alpha plot'!$J$4*$B59^3)+('alpha plot'!$J$4*'alpha plot'!$J$5*$B59^2)+('alpha plot'!$J$4*'alpha plot'!$J$5*'alpha plot'!$J$6*$B59)+('alpha plot'!$J$4*'alpha plot'!$J$5*'alpha plot'!$J$6*'alpha plot'!$J$7))</f>
        <v>3.4616121992348085E-11</v>
      </c>
      <c r="E59" s="4">
        <f t="shared" si="0"/>
        <v>0.1822726834102549</v>
      </c>
      <c r="F59" s="4">
        <f>'alpha plot'!$J$4*$B59^3 / $D59</f>
        <v>0.81769470978323033</v>
      </c>
      <c r="G59" s="4">
        <f>'alpha plot'!$J$4*'alpha plot'!$J$5*$B59^2 / $D59</f>
        <v>3.2606806505396693E-5</v>
      </c>
      <c r="H59" s="4">
        <f>'alpha plot'!$J$4*'alpha plot'!$J$5*'alpha plot'!$J$6*$B59 / $D59</f>
        <v>9.2580768200810292E-15</v>
      </c>
      <c r="I59" s="4">
        <f>'alpha plot'!$J$4*'alpha plot'!$J$5*'alpha plot'!$J$6*'alpha plot'!$J$7 / $D59</f>
        <v>0</v>
      </c>
    </row>
    <row r="60" spans="2:9" x14ac:dyDescent="0.25">
      <c r="B60" s="4">
        <f t="shared" si="1"/>
        <v>1.4125375446227603E-3</v>
      </c>
      <c r="C60" s="6">
        <f t="shared" si="2"/>
        <v>2.8499999999999979</v>
      </c>
      <c r="D60" s="4">
        <f>($B60^4+('alpha plot'!$J$4*$B60^3)+('alpha plot'!$J$4*'alpha plot'!$J$5*$B60^2)+('alpha plot'!$J$4*'alpha plot'!$J$5*'alpha plot'!$J$6*$B60)+('alpha plot'!$J$4*'alpha plot'!$J$5*'alpha plot'!$J$6*'alpha plot'!$J$7))</f>
        <v>2.40206709219376E-11</v>
      </c>
      <c r="E60" s="4">
        <f t="shared" si="0"/>
        <v>0.16573524188698685</v>
      </c>
      <c r="F60" s="4">
        <f>'alpha plot'!$J$4*$B60^3 / $D60</f>
        <v>0.83422743296439617</v>
      </c>
      <c r="G60" s="4">
        <f>'alpha plot'!$J$4*'alpha plot'!$J$5*$B60^2 / $D60</f>
        <v>3.7325148605115747E-5</v>
      </c>
      <c r="H60" s="4">
        <f>'alpha plot'!$J$4*'alpha plot'!$J$5*'alpha plot'!$J$6*$B60 / $D60</f>
        <v>1.189088172292638E-14</v>
      </c>
      <c r="I60" s="4">
        <f>'alpha plot'!$J$4*'alpha plot'!$J$5*'alpha plot'!$J$6*'alpha plot'!$J$7 / $D60</f>
        <v>0</v>
      </c>
    </row>
    <row r="61" spans="2:9" x14ac:dyDescent="0.25">
      <c r="B61" s="4">
        <f t="shared" si="1"/>
        <v>1.2589254117941729E-3</v>
      </c>
      <c r="C61" s="6">
        <f t="shared" si="2"/>
        <v>2.8999999999999977</v>
      </c>
      <c r="D61" s="4">
        <f>($B61^4+('alpha plot'!$J$4*$B61^3)+('alpha plot'!$J$4*'alpha plot'!$J$5*$B61^2)+('alpha plot'!$J$4*'alpha plot'!$J$5*'alpha plot'!$J$6*$B61)+('alpha plot'!$J$4*'alpha plot'!$J$5*'alpha plot'!$J$6*'alpha plot'!$J$7))</f>
        <v>1.6698913665864629E-11</v>
      </c>
      <c r="E61" s="4">
        <f t="shared" si="0"/>
        <v>0.15042214612105825</v>
      </c>
      <c r="F61" s="4">
        <f>'alpha plot'!$J$4*$B61^3 / $D61</f>
        <v>0.84953520589953868</v>
      </c>
      <c r="G61" s="4">
        <f>'alpha plot'!$J$4*'alpha plot'!$J$5*$B61^2 / $D61</f>
        <v>4.2647979387700964E-5</v>
      </c>
      <c r="H61" s="4">
        <f>'alpha plot'!$J$4*'alpha plot'!$J$5*'alpha plot'!$J$6*$B61 / $D61</f>
        <v>1.5244422381715456E-14</v>
      </c>
      <c r="I61" s="4">
        <f>'alpha plot'!$J$4*'alpha plot'!$J$5*'alpha plot'!$J$6*'alpha plot'!$J$7 / $D61</f>
        <v>0</v>
      </c>
    </row>
    <row r="62" spans="2:9" x14ac:dyDescent="0.25">
      <c r="B62" s="4">
        <f t="shared" si="1"/>
        <v>1.1220184543019691E-3</v>
      </c>
      <c r="C62" s="6">
        <f t="shared" si="2"/>
        <v>2.9499999999999975</v>
      </c>
      <c r="D62" s="4">
        <f>($B62^4+('alpha plot'!$J$4*$B62^3)+('alpha plot'!$J$4*'alpha plot'!$J$5*$B62^2)+('alpha plot'!$J$4*'alpha plot'!$J$5*'alpha plot'!$J$6*$B62)+('alpha plot'!$J$4*'alpha plot'!$J$5*'alpha plot'!$J$6*'alpha plot'!$J$7))</f>
        <v>1.1628600835380947E-11</v>
      </c>
      <c r="E62" s="4">
        <f t="shared" si="0"/>
        <v>0.13629268171618558</v>
      </c>
      <c r="F62" s="4">
        <f>'alpha plot'!$J$4*$B62^3 / $D62</f>
        <v>0.86365867093063109</v>
      </c>
      <c r="G62" s="4">
        <f>'alpha plot'!$J$4*'alpha plot'!$J$5*$B62^2 / $D62</f>
        <v>4.8647353163877534E-5</v>
      </c>
      <c r="H62" s="4">
        <f>'alpha plot'!$J$4*'alpha plot'!$J$5*'alpha plot'!$J$6*$B62 / $D62</f>
        <v>1.9510649615263171E-14</v>
      </c>
      <c r="I62" s="4">
        <f>'alpha plot'!$J$4*'alpha plot'!$J$5*'alpha plot'!$J$6*'alpha plot'!$J$7 / $D62</f>
        <v>0</v>
      </c>
    </row>
    <row r="63" spans="2:9" x14ac:dyDescent="0.25">
      <c r="B63" s="4">
        <f t="shared" si="1"/>
        <v>1.0000000000000057E-3</v>
      </c>
      <c r="C63" s="6">
        <f t="shared" si="2"/>
        <v>2.9999999999999973</v>
      </c>
      <c r="D63" s="4">
        <f>($B63^4+('alpha plot'!$J$4*$B63^3)+('alpha plot'!$J$4*'alpha plot'!$J$5*$B63^2)+('alpha plot'!$J$4*'alpha plot'!$J$5*'alpha plot'!$J$6*$B63)+('alpha plot'!$J$4*'alpha plot'!$J$5*'alpha plot'!$J$6*'alpha plot'!$J$7))</f>
        <v>8.1104493520003449E-12</v>
      </c>
      <c r="E63" s="4">
        <f t="shared" si="0"/>
        <v>0.12329773069273711</v>
      </c>
      <c r="F63" s="4">
        <f>'alpha plot'!$J$4*$B63^3 / $D63</f>
        <v>0.87664686522535584</v>
      </c>
      <c r="G63" s="4">
        <f>'alpha plot'!$J$4*'alpha plot'!$J$5*$B63^2 / $D63</f>
        <v>5.5404081882242171E-5</v>
      </c>
      <c r="H63" s="4">
        <f>'alpha plot'!$J$4*'alpha plot'!$J$5*'alpha plot'!$J$6*$B63 / $D63</f>
        <v>2.4931836847008835E-14</v>
      </c>
      <c r="I63" s="4">
        <f>'alpha plot'!$J$4*'alpha plot'!$J$5*'alpha plot'!$J$6*'alpha plot'!$J$7 / $D63</f>
        <v>0</v>
      </c>
    </row>
    <row r="64" spans="2:9" x14ac:dyDescent="0.25">
      <c r="B64" s="4">
        <f t="shared" si="1"/>
        <v>8.9125093813375103E-4</v>
      </c>
      <c r="C64" s="6">
        <f t="shared" si="2"/>
        <v>3.0499999999999972</v>
      </c>
      <c r="D64" s="4">
        <f>($B64^4+('alpha plot'!$J$4*$B64^3)+('alpha plot'!$J$4*'alpha plot'!$J$5*$B64^2)+('alpha plot'!$J$4*'alpha plot'!$J$5*'alpha plot'!$J$6*$B64)+('alpha plot'!$J$4*'alpha plot'!$J$5*'alpha plot'!$J$6*'alpha plot'!$J$7))</f>
        <v>5.6648088044326324E-12</v>
      </c>
      <c r="E64" s="4">
        <f t="shared" si="0"/>
        <v>0.11138193119359892</v>
      </c>
      <c r="F64" s="4">
        <f>'alpha plot'!$J$4*$B64^3 / $D64</f>
        <v>0.88855505997531203</v>
      </c>
      <c r="G64" s="4">
        <f>'alpha plot'!$J$4*'alpha plot'!$J$5*$B64^2 / $D64</f>
        <v>6.3008831057199095E-5</v>
      </c>
      <c r="H64" s="4">
        <f>'alpha plot'!$J$4*'alpha plot'!$J$5*'alpha plot'!$J$6*$B64 / $D64</f>
        <v>3.1813682053577242E-14</v>
      </c>
      <c r="I64" s="4">
        <f>'alpha plot'!$J$4*'alpha plot'!$J$5*'alpha plot'!$J$6*'alpha plot'!$J$7 / $D64</f>
        <v>0</v>
      </c>
    </row>
    <row r="65" spans="2:9" x14ac:dyDescent="0.25">
      <c r="B65" s="4">
        <f t="shared" si="1"/>
        <v>7.9432823472428673E-4</v>
      </c>
      <c r="C65" s="6">
        <f t="shared" si="2"/>
        <v>3.099999999999997</v>
      </c>
      <c r="D65" s="4">
        <f>($B65^4+('alpha plot'!$J$4*$B65^3)+('alpha plot'!$J$4*'alpha plot'!$J$5*$B65^2)+('alpha plot'!$J$4*'alpha plot'!$J$5*'alpha plot'!$J$6*$B65)+('alpha plot'!$J$4*'alpha plot'!$J$5*'alpha plot'!$J$6*'alpha plot'!$J$7))</f>
        <v>3.9618319235883018E-12</v>
      </c>
      <c r="E65" s="4">
        <f t="shared" si="0"/>
        <v>0.10048562842437167</v>
      </c>
      <c r="F65" s="4">
        <f>'alpha plot'!$J$4*$B65^3 / $D65</f>
        <v>0.89944280823061873</v>
      </c>
      <c r="G65" s="4">
        <f>'alpha plot'!$J$4*'alpha plot'!$J$5*$B65^2 / $D65</f>
        <v>7.1563344968980064E-5</v>
      </c>
      <c r="H65" s="4">
        <f>'alpha plot'!$J$4*'alpha plot'!$J$5*'alpha plot'!$J$6*$B65 / $D65</f>
        <v>4.0541811090498305E-14</v>
      </c>
      <c r="I65" s="4">
        <f>'alpha plot'!$J$4*'alpha plot'!$J$5*'alpha plot'!$J$6*'alpha plot'!$J$7 / $D65</f>
        <v>0</v>
      </c>
    </row>
    <row r="66" spans="2:9" x14ac:dyDescent="0.25">
      <c r="B66" s="4">
        <f t="shared" si="1"/>
        <v>7.079457843841429E-4</v>
      </c>
      <c r="C66" s="6">
        <f t="shared" si="2"/>
        <v>3.1499999999999968</v>
      </c>
      <c r="D66" s="4">
        <f>($B66^4+('alpha plot'!$J$4*$B66^3)+('alpha plot'!$J$4*'alpha plot'!$J$5*$B66^2)+('alpha plot'!$J$4*'alpha plot'!$J$5*'alpha plot'!$J$6*$B66)+('alpha plot'!$J$4*'alpha plot'!$J$5*'alpha plot'!$J$6*'alpha plot'!$J$7))</f>
        <v>2.7741370500876877E-12</v>
      </c>
      <c r="E66" s="4">
        <f t="shared" si="0"/>
        <v>9.0546587502958908E-2</v>
      </c>
      <c r="F66" s="4">
        <f>'alpha plot'!$J$4*$B66^3 / $D66</f>
        <v>0.90937223068018003</v>
      </c>
      <c r="G66" s="4">
        <f>'alpha plot'!$J$4*'alpha plot'!$J$5*$B66^2 / $D66</f>
        <v>8.1181816809579251E-5</v>
      </c>
      <c r="H66" s="4">
        <f>'alpha plot'!$J$4*'alpha plot'!$J$5*'alpha plot'!$J$6*$B66 / $D66</f>
        <v>5.1602563882897424E-14</v>
      </c>
      <c r="I66" s="4">
        <f>'alpha plot'!$J$4*'alpha plot'!$J$5*'alpha plot'!$J$6*'alpha plot'!$J$7 / $D66</f>
        <v>0</v>
      </c>
    </row>
    <row r="67" spans="2:9" x14ac:dyDescent="0.25">
      <c r="B67" s="4">
        <f t="shared" si="1"/>
        <v>6.3095734448019797E-4</v>
      </c>
      <c r="C67" s="6">
        <f t="shared" si="2"/>
        <v>3.1999999999999966</v>
      </c>
      <c r="D67" s="4">
        <f>($B67^4+('alpha plot'!$J$4*$B67^3)+('alpha plot'!$J$4*'alpha plot'!$J$5*$B67^2)+('alpha plot'!$J$4*'alpha plot'!$J$5*'alpha plot'!$J$6*$B67)+('alpha plot'!$J$4*'alpha plot'!$J$5*'alpha plot'!$J$6*'alpha plot'!$J$7))</f>
        <v>1.9446194623028979E-12</v>
      </c>
      <c r="E67" s="4">
        <f t="shared" ref="E67:E130" si="3">$B67^4 / $D67</f>
        <v>8.1501456875488931E-2</v>
      </c>
      <c r="F67" s="4">
        <f>'alpha plot'!$J$4*$B67^3 / $D67</f>
        <v>0.91840655070290989</v>
      </c>
      <c r="G67" s="4">
        <f>'alpha plot'!$J$4*'alpha plot'!$J$5*$B67^2 / $D67</f>
        <v>9.1992421535629708E-5</v>
      </c>
      <c r="H67" s="4">
        <f>'alpha plot'!$J$4*'alpha plot'!$J$5*'alpha plot'!$J$6*$B67 / $D67</f>
        <v>6.5609173192424191E-14</v>
      </c>
      <c r="I67" s="4">
        <f>'alpha plot'!$J$4*'alpha plot'!$J$5*'alpha plot'!$J$6*'alpha plot'!$J$7 / $D67</f>
        <v>0</v>
      </c>
    </row>
    <row r="68" spans="2:9" x14ac:dyDescent="0.25">
      <c r="B68" s="4">
        <f t="shared" si="1"/>
        <v>5.62341325190353E-4</v>
      </c>
      <c r="C68" s="6">
        <f t="shared" si="2"/>
        <v>3.2499999999999964</v>
      </c>
      <c r="D68" s="4">
        <f>($B68^4+('alpha plot'!$J$4*$B68^3)+('alpha plot'!$J$4*'alpha plot'!$J$5*$B68^2)+('alpha plot'!$J$4*'alpha plot'!$J$5*'alpha plot'!$J$6*$B68)+('alpha plot'!$J$4*'alpha plot'!$J$5*'alpha plot'!$J$6*'alpha plot'!$J$7))</f>
        <v>1.3644987581169323E-12</v>
      </c>
      <c r="E68" s="4">
        <f t="shared" si="3"/>
        <v>7.3286984986345574E-2</v>
      </c>
      <c r="F68" s="4">
        <f>'alpha plot'!$J$4*$B68^3 / $D68</f>
        <v>0.92660887598209896</v>
      </c>
      <c r="G68" s="4">
        <f>'alpha plot'!$J$4*'alpha plot'!$J$5*$B68^2 / $D68</f>
        <v>1.0413903147211434E-4</v>
      </c>
      <c r="H68" s="4">
        <f>'alpha plot'!$J$4*'alpha plot'!$J$5*'alpha plot'!$J$6*$B68 / $D68</f>
        <v>8.3334732951714755E-14</v>
      </c>
      <c r="I68" s="4">
        <f>'alpha plot'!$J$4*'alpha plot'!$J$5*'alpha plot'!$J$6*'alpha plot'!$J$7 / $D68</f>
        <v>0</v>
      </c>
    </row>
    <row r="69" spans="2:9" x14ac:dyDescent="0.25">
      <c r="B69" s="4">
        <f t="shared" ref="B69:B132" si="4">10^(-C69)</f>
        <v>5.0118723362727611E-4</v>
      </c>
      <c r="C69" s="6">
        <f t="shared" ref="C69:C132" si="5">C68+0.05</f>
        <v>3.2999999999999963</v>
      </c>
      <c r="D69" s="4">
        <f>($B69^4+('alpha plot'!$J$4*$B69^3)+('alpha plot'!$J$4*'alpha plot'!$J$5*$B69^2)+('alpha plot'!$J$4*'alpha plot'!$J$5*'alpha plot'!$J$6*$B69)+('alpha plot'!$J$4*'alpha plot'!$J$5*'alpha plot'!$J$6*'alpha plot'!$J$7))</f>
        <v>9.5830457435297319E-13</v>
      </c>
      <c r="E69" s="4">
        <f t="shared" si="3"/>
        <v>6.5841003097185616E-2</v>
      </c>
      <c r="F69" s="4">
        <f>'alpha plot'!$J$4*$B69^3 / $D69</f>
        <v>0.93404121376549099</v>
      </c>
      <c r="G69" s="4">
        <f>'alpha plot'!$J$4*'alpha plot'!$J$5*$B69^2 / $D69</f>
        <v>1.1778313721749669E-4</v>
      </c>
      <c r="H69" s="4">
        <f>'alpha plot'!$J$4*'alpha plot'!$J$5*'alpha plot'!$J$6*$B69 / $D69</f>
        <v>1.0575371476299503E-13</v>
      </c>
      <c r="I69" s="4">
        <f>'alpha plot'!$J$4*'alpha plot'!$J$5*'alpha plot'!$J$6*'alpha plot'!$J$7 / $D69</f>
        <v>0</v>
      </c>
    </row>
    <row r="70" spans="2:9" x14ac:dyDescent="0.25">
      <c r="B70" s="4">
        <f t="shared" si="4"/>
        <v>4.4668359215096668E-4</v>
      </c>
      <c r="C70" s="6">
        <f t="shared" si="5"/>
        <v>3.3499999999999961</v>
      </c>
      <c r="D70" s="4">
        <f>($B70^4+('alpha plot'!$J$4*$B70^3)+('alpha plot'!$J$4*'alpha plot'!$J$5*$B70^2)+('alpha plot'!$J$4*'alpha plot'!$J$5*'alpha plot'!$J$6*$B70)+('alpha plot'!$J$4*'alpha plot'!$J$5*'alpha plot'!$J$6*'alpha plot'!$J$7))</f>
        <v>6.7357979157972528E-13</v>
      </c>
      <c r="E70" s="4">
        <f t="shared" si="3"/>
        <v>5.9103193939331507E-2</v>
      </c>
      <c r="F70" s="4">
        <f>'alpha plot'!$J$4*$B70^3 / $D70</f>
        <v>0.94076370006136922</v>
      </c>
      <c r="G70" s="4">
        <f>'alpha plot'!$J$4*'alpha plot'!$J$5*$B70^2 / $D70</f>
        <v>1.3310599916502858E-4</v>
      </c>
      <c r="H70" s="4">
        <f>'alpha plot'!$J$4*'alpha plot'!$J$5*'alpha plot'!$J$6*$B70 / $D70</f>
        <v>1.3409424630045305E-13</v>
      </c>
      <c r="I70" s="4">
        <f>'alpha plot'!$J$4*'alpha plot'!$J$5*'alpha plot'!$J$6*'alpha plot'!$J$7 / $D70</f>
        <v>0</v>
      </c>
    </row>
    <row r="71" spans="2:9" x14ac:dyDescent="0.25">
      <c r="B71" s="4">
        <f t="shared" si="4"/>
        <v>3.981071705535006E-4</v>
      </c>
      <c r="C71" s="6">
        <f t="shared" si="5"/>
        <v>3.3999999999999959</v>
      </c>
      <c r="D71" s="4">
        <f>($B71^4+('alpha plot'!$J$4*$B71^3)+('alpha plot'!$J$4*'alpha plot'!$J$5*$B71^2)+('alpha plot'!$J$4*'alpha plot'!$J$5*'alpha plot'!$J$6*$B71)+('alpha plot'!$J$4*'alpha plot'!$J$5*'alpha plot'!$J$6*'alpha plot'!$J$7))</f>
        <v>4.7380075373318777E-13</v>
      </c>
      <c r="E71" s="4">
        <f t="shared" si="3"/>
        <v>5.3015669808836728E-2</v>
      </c>
      <c r="F71" s="4">
        <f>'alpha plot'!$J$4*$B71^3 / $D71</f>
        <v>0.9468340191329786</v>
      </c>
      <c r="G71" s="4">
        <f>'alpha plot'!$J$4*'alpha plot'!$J$5*$B71^2 / $D71</f>
        <v>1.5031105801487318E-4</v>
      </c>
      <c r="H71" s="4">
        <f>'alpha plot'!$J$4*'alpha plot'!$J$5*'alpha plot'!$J$6*$B71 / $D71</f>
        <v>1.6990393821003271E-13</v>
      </c>
      <c r="I71" s="4">
        <f>'alpha plot'!$J$4*'alpha plot'!$J$5*'alpha plot'!$J$6*'alpha plot'!$J$7 / $D71</f>
        <v>0</v>
      </c>
    </row>
    <row r="72" spans="2:9" x14ac:dyDescent="0.25">
      <c r="B72" s="4">
        <f t="shared" si="4"/>
        <v>3.5481338923357868E-4</v>
      </c>
      <c r="C72" s="6">
        <f t="shared" si="5"/>
        <v>3.4499999999999957</v>
      </c>
      <c r="D72" s="4">
        <f>($B72^4+('alpha plot'!$J$4*$B72^3)+('alpha plot'!$J$4*'alpha plot'!$J$5*$B72^2)+('alpha plot'!$J$4*'alpha plot'!$J$5*'alpha plot'!$J$6*$B72)+('alpha plot'!$J$4*'alpha plot'!$J$5*'alpha plot'!$J$6*'alpha plot'!$J$7))</f>
        <v>3.3349753600919091E-13</v>
      </c>
      <c r="E72" s="4">
        <f t="shared" si="3"/>
        <v>4.7523385372703099E-2</v>
      </c>
      <c r="F72" s="4">
        <f>'alpha plot'!$J$4*$B72^3 / $D72</f>
        <v>0.95230698799103231</v>
      </c>
      <c r="G72" s="4">
        <f>'alpha plot'!$J$4*'alpha plot'!$J$5*$B72^2 / $D72</f>
        <v>1.6962663604955469E-4</v>
      </c>
      <c r="H72" s="4">
        <f>'alpha plot'!$J$4*'alpha plot'!$J$5*'alpha plot'!$J$6*$B72 / $D72</f>
        <v>2.1513276707844072E-13</v>
      </c>
      <c r="I72" s="4">
        <f>'alpha plot'!$J$4*'alpha plot'!$J$5*'alpha plot'!$J$6*'alpha plot'!$J$7 / $D72</f>
        <v>0</v>
      </c>
    </row>
    <row r="73" spans="2:9" x14ac:dyDescent="0.25">
      <c r="B73" s="4">
        <f t="shared" si="4"/>
        <v>3.1622776601684119E-4</v>
      </c>
      <c r="C73" s="6">
        <f t="shared" si="5"/>
        <v>3.4999999999999956</v>
      </c>
      <c r="D73" s="4">
        <f>($B73^4+('alpha plot'!$J$4*$B73^3)+('alpha plot'!$J$4*'alpha plot'!$J$5*$B73^2)+('alpha plot'!$J$4*'alpha plot'!$J$5*'alpha plot'!$J$6*$B73)+('alpha plot'!$J$4*'alpha plot'!$J$5*'alpha plot'!$J$6*'alpha plot'!$J$7))</f>
        <v>2.3488287683804313E-13</v>
      </c>
      <c r="E73" s="4">
        <f t="shared" si="3"/>
        <v>4.2574410423692276E-2</v>
      </c>
      <c r="F73" s="4">
        <f>'alpha plot'!$J$4*$B73^3 / $D73</f>
        <v>0.95723428061130822</v>
      </c>
      <c r="G73" s="4">
        <f>'alpha plot'!$J$4*'alpha plot'!$J$5*$B73^2 / $D73</f>
        <v>1.9130896472706576E-4</v>
      </c>
      <c r="H73" s="4">
        <f>'alpha plot'!$J$4*'alpha plot'!$J$5*'alpha plot'!$J$6*$B73 / $D73</f>
        <v>2.7223742940585039E-13</v>
      </c>
      <c r="I73" s="4">
        <f>'alpha plot'!$J$4*'alpha plot'!$J$5*'alpha plot'!$J$6*'alpha plot'!$J$7 / $D73</f>
        <v>0</v>
      </c>
    </row>
    <row r="74" spans="2:9" x14ac:dyDescent="0.25">
      <c r="B74" s="4">
        <f t="shared" si="4"/>
        <v>2.8183829312644794E-4</v>
      </c>
      <c r="C74" s="6">
        <f t="shared" si="5"/>
        <v>3.5499999999999954</v>
      </c>
      <c r="D74" s="4">
        <f>($B74^4+('alpha plot'!$J$4*$B74^3)+('alpha plot'!$J$4*'alpha plot'!$J$5*$B74^2)+('alpha plot'!$J$4*'alpha plot'!$J$5*'alpha plot'!$J$6*$B74)+('alpha plot'!$J$4*'alpha plot'!$J$5*'alpha plot'!$J$6*'alpha plot'!$J$7))</f>
        <v>1.6551833969516542E-13</v>
      </c>
      <c r="E74" s="4">
        <f t="shared" si="3"/>
        <v>3.8120086610477624E-2</v>
      </c>
      <c r="F74" s="4">
        <f>'alpha plot'!$J$4*$B74^3 / $D74</f>
        <v>0.96166426781081671</v>
      </c>
      <c r="G74" s="4">
        <f>'alpha plot'!$J$4*'alpha plot'!$J$5*$B74^2 / $D74</f>
        <v>2.1564557836140338E-4</v>
      </c>
      <c r="H74" s="4">
        <f>'alpha plot'!$J$4*'alpha plot'!$J$5*'alpha plot'!$J$6*$B74 / $D74</f>
        <v>3.4431272339239541E-13</v>
      </c>
      <c r="I74" s="4">
        <f>'alpha plot'!$J$4*'alpha plot'!$J$5*'alpha plot'!$J$6*'alpha plot'!$J$7 / $D74</f>
        <v>0</v>
      </c>
    </row>
    <row r="75" spans="2:9" x14ac:dyDescent="0.25">
      <c r="B75" s="4">
        <f t="shared" si="4"/>
        <v>2.5118864315096039E-4</v>
      </c>
      <c r="C75" s="6">
        <f t="shared" si="5"/>
        <v>3.5999999999999952</v>
      </c>
      <c r="D75" s="4">
        <f>($B75^4+('alpha plot'!$J$4*$B75^3)+('alpha plot'!$J$4*'alpha plot'!$J$5*$B75^2)+('alpha plot'!$J$4*'alpha plot'!$J$5*'alpha plot'!$J$6*$B75)+('alpha plot'!$J$4*'alpha plot'!$J$5*'alpha plot'!$J$6*'alpha plot'!$J$7))</f>
        <v>1.1669532988403999E-13</v>
      </c>
      <c r="E75" s="4">
        <f t="shared" si="3"/>
        <v>3.4115090205333071E-2</v>
      </c>
      <c r="F75" s="4">
        <f>'alpha plot'!$J$4*$B75^3 / $D75</f>
        <v>0.96564195067586878</v>
      </c>
      <c r="G75" s="4">
        <f>'alpha plot'!$J$4*'alpha plot'!$J$5*$B75^2 / $D75</f>
        <v>2.429591183628382E-4</v>
      </c>
      <c r="H75" s="4">
        <f>'alpha plot'!$J$4*'alpha plot'!$J$5*'alpha plot'!$J$6*$B75 / $D75</f>
        <v>4.3525695227220366E-13</v>
      </c>
      <c r="I75" s="4">
        <f>'alpha plot'!$J$4*'alpha plot'!$J$5*'alpha plot'!$J$6*'alpha plot'!$J$7 / $D75</f>
        <v>0</v>
      </c>
    </row>
    <row r="76" spans="2:9" x14ac:dyDescent="0.25">
      <c r="B76" s="4">
        <f t="shared" si="4"/>
        <v>2.2387211385683622E-4</v>
      </c>
      <c r="C76" s="6">
        <f t="shared" si="5"/>
        <v>3.649999999999995</v>
      </c>
      <c r="D76" s="4">
        <f>($B76^4+('alpha plot'!$J$4*$B76^3)+('alpha plot'!$J$4*'alpha plot'!$J$5*$B76^2)+('alpha plot'!$J$4*'alpha plot'!$J$5*'alpha plot'!$J$6*$B76)+('alpha plot'!$J$4*'alpha plot'!$J$5*'alpha plot'!$J$6*'alpha plot'!$J$7))</f>
        <v>8.230991948100747E-14</v>
      </c>
      <c r="E76" s="4">
        <f t="shared" si="3"/>
        <v>3.0517420589741738E-2</v>
      </c>
      <c r="F76" s="4">
        <f>'alpha plot'!$J$4*$B76^3 / $D76</f>
        <v>0.96920896781195076</v>
      </c>
      <c r="G76" s="4">
        <f>'alpha plot'!$J$4*'alpha plot'!$J$5*$B76^2 / $D76</f>
        <v>2.7361159775748819E-4</v>
      </c>
      <c r="H76" s="4">
        <f>'alpha plot'!$J$4*'alpha plot'!$J$5*'alpha plot'!$J$6*$B76 / $D76</f>
        <v>5.4998015103215099E-13</v>
      </c>
      <c r="I76" s="4">
        <f>'alpha plot'!$J$4*'alpha plot'!$J$5*'alpha plot'!$J$6*'alpha plot'!$J$7 / $D76</f>
        <v>0</v>
      </c>
    </row>
    <row r="77" spans="2:9" x14ac:dyDescent="0.25">
      <c r="B77" s="4">
        <f t="shared" si="4"/>
        <v>1.9952623149689004E-4</v>
      </c>
      <c r="C77" s="6">
        <f t="shared" si="5"/>
        <v>3.6999999999999948</v>
      </c>
      <c r="D77" s="4">
        <f>($B77^4+('alpha plot'!$J$4*$B77^3)+('alpha plot'!$J$4*'alpha plot'!$J$5*$B77^2)+('alpha plot'!$J$4*'alpha plot'!$J$5*'alpha plot'!$J$6*$B77)+('alpha plot'!$J$4*'alpha plot'!$J$5*'alpha plot'!$J$6*'alpha plot'!$J$7))</f>
        <v>5.8079519706729966E-14</v>
      </c>
      <c r="E77" s="4">
        <f t="shared" si="3"/>
        <v>2.7288331591997138E-2</v>
      </c>
      <c r="F77" s="4">
        <f>'alpha plot'!$J$4*$B77^3 / $D77</f>
        <v>0.97240365922574834</v>
      </c>
      <c r="G77" s="4">
        <f>'alpha plot'!$J$4*'alpha plot'!$J$5*$B77^2 / $D77</f>
        <v>3.0800918155979496E-4</v>
      </c>
      <c r="H77" s="4">
        <f>'alpha plot'!$J$4*'alpha plot'!$J$5*'alpha plot'!$J$6*$B77 / $D77</f>
        <v>6.9466621336988537E-13</v>
      </c>
      <c r="I77" s="4">
        <f>'alpha plot'!$J$4*'alpha plot'!$J$5*'alpha plot'!$J$6*'alpha plot'!$J$7 / $D77</f>
        <v>0</v>
      </c>
    </row>
    <row r="78" spans="2:9" x14ac:dyDescent="0.25">
      <c r="B78" s="4">
        <f t="shared" si="4"/>
        <v>1.7782794100389422E-4</v>
      </c>
      <c r="C78" s="6">
        <f t="shared" si="5"/>
        <v>3.7499999999999947</v>
      </c>
      <c r="D78" s="4">
        <f>($B78^4+('alpha plot'!$J$4*$B78^3)+('alpha plot'!$J$4*'alpha plot'!$J$5*$B78^2)+('alpha plot'!$J$4*'alpha plot'!$J$5*'alpha plot'!$J$6*$B78)+('alpha plot'!$J$4*'alpha plot'!$J$5*'alpha plot'!$J$6*'alpha plot'!$J$7))</f>
        <v>4.0996677978982663E-14</v>
      </c>
      <c r="E78" s="4">
        <f t="shared" si="3"/>
        <v>2.4392220279718844E-2</v>
      </c>
      <c r="F78" s="4">
        <f>'alpha plot'!$J$4*$B78^3 / $D78</f>
        <v>0.97526117217430464</v>
      </c>
      <c r="G78" s="4">
        <f>'alpha plot'!$J$4*'alpha plot'!$J$5*$B78^2 / $D78</f>
        <v>3.4660754509926133E-4</v>
      </c>
      <c r="H78" s="4">
        <f>'alpha plot'!$J$4*'alpha plot'!$J$5*'alpha plot'!$J$6*$B78 / $D78</f>
        <v>8.7710285804440557E-13</v>
      </c>
      <c r="I78" s="4">
        <f>'alpha plot'!$J$4*'alpha plot'!$J$5*'alpha plot'!$J$6*'alpha plot'!$J$7 / $D78</f>
        <v>0</v>
      </c>
    </row>
    <row r="79" spans="2:9" x14ac:dyDescent="0.25">
      <c r="B79" s="4">
        <f t="shared" si="4"/>
        <v>1.5848931924611315E-4</v>
      </c>
      <c r="C79" s="6">
        <f t="shared" si="5"/>
        <v>3.7999999999999945</v>
      </c>
      <c r="D79" s="4">
        <f>($B79^4+('alpha plot'!$J$4*$B79^3)+('alpha plot'!$J$4*'alpha plot'!$J$5*$B79^2)+('alpha plot'!$J$4*'alpha plot'!$J$5*'alpha plot'!$J$6*$B79)+('alpha plot'!$J$4*'alpha plot'!$J$5*'alpha plot'!$J$6*'alpha plot'!$J$7))</f>
        <v>2.8947664382784609E-14</v>
      </c>
      <c r="E79" s="4">
        <f t="shared" si="3"/>
        <v>2.1796485413706018E-2</v>
      </c>
      <c r="F79" s="4">
        <f>'alpha plot'!$J$4*$B79^3 / $D79</f>
        <v>0.97781359670551049</v>
      </c>
      <c r="G79" s="4">
        <f>'alpha plot'!$J$4*'alpha plot'!$J$5*$B79^2 / $D79</f>
        <v>3.8991787967632282E-4</v>
      </c>
      <c r="H79" s="4">
        <f>'alpha plot'!$J$4*'alpha plot'!$J$5*'alpha plot'!$J$6*$B79 / $D79</f>
        <v>1.1070969746666281E-12</v>
      </c>
      <c r="I79" s="4">
        <f>'alpha plot'!$J$4*'alpha plot'!$J$5*'alpha plot'!$J$6*'alpha plot'!$J$7 / $D79</f>
        <v>0</v>
      </c>
    </row>
    <row r="80" spans="2:9" x14ac:dyDescent="0.25">
      <c r="B80" s="4">
        <f t="shared" si="4"/>
        <v>1.4125375446227711E-4</v>
      </c>
      <c r="C80" s="6">
        <f t="shared" si="5"/>
        <v>3.8499999999999943</v>
      </c>
      <c r="D80" s="4">
        <f>($B80^4+('alpha plot'!$J$4*$B80^3)+('alpha plot'!$J$4*'alpha plot'!$J$5*$B80^2)+('alpha plot'!$J$4*'alpha plot'!$J$5*'alpha plot'!$J$6*$B80)+('alpha plot'!$J$4*'alpha plot'!$J$5*'alpha plot'!$J$6*'alpha plot'!$J$7))</f>
        <v>2.0445775562990623E-14</v>
      </c>
      <c r="E80" s="4">
        <f t="shared" si="3"/>
        <v>1.947136557999489E-2</v>
      </c>
      <c r="F80" s="4">
        <f>'alpha plot'!$J$4*$B80^3 / $D80</f>
        <v>0.9800901207955891</v>
      </c>
      <c r="G80" s="4">
        <f>'alpha plot'!$J$4*'alpha plot'!$J$5*$B80^2 / $D80</f>
        <v>4.3851362301894234E-4</v>
      </c>
      <c r="H80" s="4">
        <f>'alpha plot'!$J$4*'alpha plot'!$J$5*'alpha plot'!$J$6*$B80 / $D80</f>
        <v>1.3969974186507221E-12</v>
      </c>
      <c r="I80" s="4">
        <f>'alpha plot'!$J$4*'alpha plot'!$J$5*'alpha plot'!$J$6*'alpha plot'!$J$7 / $D80</f>
        <v>0</v>
      </c>
    </row>
    <row r="81" spans="2:9" x14ac:dyDescent="0.25">
      <c r="B81" s="4">
        <f t="shared" si="4"/>
        <v>1.2589254117941829E-4</v>
      </c>
      <c r="C81" s="6">
        <f t="shared" si="5"/>
        <v>3.8999999999999941</v>
      </c>
      <c r="D81" s="4">
        <f>($B81^4+('alpha plot'!$J$4*$B81^3)+('alpha plot'!$J$4*'alpha plot'!$J$5*$B81^2)+('alpha plot'!$J$4*'alpha plot'!$J$5*'alpha plot'!$J$6*$B81)+('alpha plot'!$J$4*'alpha plot'!$J$5*'alpha plot'!$J$6*'alpha plot'!$J$7))</f>
        <v>1.4444625451863878E-14</v>
      </c>
      <c r="E81" s="4">
        <f t="shared" si="3"/>
        <v>1.7389765071309491E-2</v>
      </c>
      <c r="F81" s="4">
        <f>'alpha plot'!$J$4*$B81^3 / $D81</f>
        <v>0.98211719692591404</v>
      </c>
      <c r="G81" s="4">
        <f>'alpha plot'!$J$4*'alpha plot'!$J$5*$B81^2 / $D81</f>
        <v>4.9303800101435495E-4</v>
      </c>
      <c r="H81" s="4">
        <f>'alpha plot'!$J$4*'alpha plot'!$J$5*'alpha plot'!$J$6*$B81 / $D81</f>
        <v>1.7623530224897227E-12</v>
      </c>
      <c r="I81" s="4">
        <f>'alpha plot'!$J$4*'alpha plot'!$J$5*'alpha plot'!$J$6*'alpha plot'!$J$7 / $D81</f>
        <v>0</v>
      </c>
    </row>
    <row r="82" spans="2:9" x14ac:dyDescent="0.25">
      <c r="B82" s="4">
        <f t="shared" si="4"/>
        <v>1.1220184543019779E-4</v>
      </c>
      <c r="C82" s="6">
        <f t="shared" si="5"/>
        <v>3.949999999999994</v>
      </c>
      <c r="D82" s="4">
        <f>($B82^4+('alpha plot'!$J$4*$B82^3)+('alpha plot'!$J$4*'alpha plot'!$J$5*$B82^2)+('alpha plot'!$J$4*'alpha plot'!$J$5*'alpha plot'!$J$6*$B82)+('alpha plot'!$J$4*'alpha plot'!$J$5*'alpha plot'!$J$6*'alpha plot'!$J$7))</f>
        <v>1.0207288268053384E-14</v>
      </c>
      <c r="E82" s="4">
        <f t="shared" si="3"/>
        <v>1.5527073898966584E-2</v>
      </c>
      <c r="F82" s="4">
        <f>'alpha plot'!$J$4*$B82^3 / $D82</f>
        <v>0.98391871362162331</v>
      </c>
      <c r="G82" s="4">
        <f>'alpha plot'!$J$4*'alpha plot'!$J$5*$B82^2 / $D82</f>
        <v>5.5421247718756854E-4</v>
      </c>
      <c r="H82" s="4">
        <f>'alpha plot'!$J$4*'alpha plot'!$J$5*'alpha plot'!$J$6*$B82 / $D82</f>
        <v>2.2227407559847849E-12</v>
      </c>
      <c r="I82" s="4">
        <f>'alpha plot'!$J$4*'alpha plot'!$J$5*'alpha plot'!$J$6*'alpha plot'!$J$7 / $D82</f>
        <v>0</v>
      </c>
    </row>
    <row r="83" spans="2:9" x14ac:dyDescent="0.25">
      <c r="B83" s="4">
        <f t="shared" si="4"/>
        <v>1.0000000000000133E-4</v>
      </c>
      <c r="C83" s="6">
        <f t="shared" si="5"/>
        <v>3.9999999999999938</v>
      </c>
      <c r="D83" s="4">
        <f>($B83^4+('alpha plot'!$J$4*$B83^3)+('alpha plot'!$J$4*'alpha plot'!$J$5*$B83^2)+('alpha plot'!$J$4*'alpha plot'!$J$5*'alpha plot'!$J$6*$B83)+('alpha plot'!$J$4*'alpha plot'!$J$5*'alpha plot'!$J$6*'alpha plot'!$J$7))</f>
        <v>7.2144935200205107E-15</v>
      </c>
      <c r="E83" s="4">
        <f t="shared" si="3"/>
        <v>1.3860986876279159E-2</v>
      </c>
      <c r="F83" s="4">
        <f>'alpha plot'!$J$4*$B83^3 / $D83</f>
        <v>0.98551616690343513</v>
      </c>
      <c r="G83" s="4">
        <f>'alpha plot'!$J$4*'alpha plot'!$J$5*$B83^2 / $D83</f>
        <v>6.2284621748296266E-4</v>
      </c>
      <c r="H83" s="4">
        <f>'alpha plot'!$J$4*'alpha plot'!$J$5*'alpha plot'!$J$6*$B83 / $D83</f>
        <v>2.8028079786732945E-12</v>
      </c>
      <c r="I83" s="4">
        <f>'alpha plot'!$J$4*'alpha plot'!$J$5*'alpha plot'!$J$6*'alpha plot'!$J$7 / $D83</f>
        <v>0</v>
      </c>
    </row>
    <row r="84" spans="2:9" x14ac:dyDescent="0.25">
      <c r="B84" s="4">
        <f t="shared" si="4"/>
        <v>8.9125093813375794E-5</v>
      </c>
      <c r="C84" s="6">
        <f t="shared" si="5"/>
        <v>4.0499999999999936</v>
      </c>
      <c r="D84" s="4">
        <f>($B84^4+('alpha plot'!$J$4*$B84^3)+('alpha plot'!$J$4*'alpha plot'!$J$5*$B84^2)+('alpha plot'!$J$4*'alpha plot'!$J$5*'alpha plot'!$J$6*$B84)+('alpha plot'!$J$4*'alpha plot'!$J$5*'alpha plot'!$J$6*'alpha plot'!$J$7))</f>
        <v>5.1001595912467746E-15</v>
      </c>
      <c r="E84" s="4">
        <f t="shared" si="3"/>
        <v>1.2371325508384453E-2</v>
      </c>
      <c r="F84" s="4">
        <f>'alpha plot'!$J$4*$B84^3 / $D84</f>
        <v>0.98692882779790703</v>
      </c>
      <c r="G84" s="4">
        <f>'alpha plot'!$J$4*'alpha plot'!$J$5*$B84^2 / $D84</f>
        <v>6.9984669017500326E-4</v>
      </c>
      <c r="H84" s="4">
        <f>'alpha plot'!$J$4*'alpha plot'!$J$5*'alpha plot'!$J$6*$B84 / $D84</f>
        <v>3.5335840570132107E-12</v>
      </c>
      <c r="I84" s="4">
        <f>'alpha plot'!$J$4*'alpha plot'!$J$5*'alpha plot'!$J$6*'alpha plot'!$J$7 / $D84</f>
        <v>0</v>
      </c>
    </row>
    <row r="85" spans="2:9" x14ac:dyDescent="0.25">
      <c r="B85" s="4">
        <f t="shared" si="4"/>
        <v>7.9432823472429278E-5</v>
      </c>
      <c r="C85" s="6">
        <f t="shared" si="5"/>
        <v>4.0999999999999934</v>
      </c>
      <c r="D85" s="4">
        <f>($B85^4+('alpha plot'!$J$4*$B85^3)+('alpha plot'!$J$4*'alpha plot'!$J$5*$B85^2)+('alpha plot'!$J$4*'alpha plot'!$J$5*'alpha plot'!$J$6*$B85)+('alpha plot'!$J$4*'alpha plot'!$J$5*'alpha plot'!$J$6*'alpha plot'!$J$7))</f>
        <v>3.6060871676080403E-15</v>
      </c>
      <c r="E85" s="4">
        <f t="shared" si="3"/>
        <v>1.1039865428921092E-2</v>
      </c>
      <c r="F85" s="4">
        <f>'alpha plot'!$J$4*$B85^3 / $D85</f>
        <v>0.98817390303233565</v>
      </c>
      <c r="G85" s="4">
        <f>'alpha plot'!$J$4*'alpha plot'!$J$5*$B85^2 / $D85</f>
        <v>7.8623153428910382E-4</v>
      </c>
      <c r="H85" s="4">
        <f>'alpha plot'!$J$4*'alpha plot'!$J$5*'alpha plot'!$J$6*$B85 / $D85</f>
        <v>4.4541308613170512E-12</v>
      </c>
      <c r="I85" s="4">
        <f>'alpha plot'!$J$4*'alpha plot'!$J$5*'alpha plot'!$J$6*'alpha plot'!$J$7 / $D85</f>
        <v>0</v>
      </c>
    </row>
    <row r="86" spans="2:9" x14ac:dyDescent="0.25">
      <c r="B86" s="4">
        <f t="shared" si="4"/>
        <v>7.0794578438414843E-5</v>
      </c>
      <c r="C86" s="6">
        <f t="shared" si="5"/>
        <v>4.1499999999999932</v>
      </c>
      <c r="D86" s="4">
        <f>($B86^4+('alpha plot'!$J$4*$B86^3)+('alpha plot'!$J$4*'alpha plot'!$J$5*$B86^2)+('alpha plot'!$J$4*'alpha plot'!$J$5*'alpha plot'!$J$6*$B86)+('alpha plot'!$J$4*'alpha plot'!$J$5*'alpha plot'!$J$6*'alpha plot'!$J$7))</f>
        <v>2.5500941566382953E-15</v>
      </c>
      <c r="E86" s="4">
        <f t="shared" si="3"/>
        <v>9.8501713161096224E-3</v>
      </c>
      <c r="F86" s="4">
        <f>'alpha plot'!$J$4*$B86^3 / $D86</f>
        <v>0.98926668683342134</v>
      </c>
      <c r="G86" s="4">
        <f>'alpha plot'!$J$4*'alpha plot'!$J$5*$B86^2 / $D86</f>
        <v>8.8314184485554419E-4</v>
      </c>
      <c r="H86" s="4">
        <f>'alpha plot'!$J$4*'alpha plot'!$J$5*'alpha plot'!$J$6*$B86 / $D86</f>
        <v>5.613619558886286E-12</v>
      </c>
      <c r="I86" s="4">
        <f>'alpha plot'!$J$4*'alpha plot'!$J$5*'alpha plot'!$J$6*'alpha plot'!$J$7 / $D86</f>
        <v>0</v>
      </c>
    </row>
    <row r="87" spans="2:9" x14ac:dyDescent="0.25">
      <c r="B87" s="4">
        <f t="shared" si="4"/>
        <v>6.3095734448020282E-5</v>
      </c>
      <c r="C87" s="6">
        <f t="shared" si="5"/>
        <v>4.1999999999999931</v>
      </c>
      <c r="D87" s="4">
        <f>($B87^4+('alpha plot'!$J$4*$B87^3)+('alpha plot'!$J$4*'alpha plot'!$J$5*$B87^2)+('alpha plot'!$J$4*'alpha plot'!$J$5*'alpha plot'!$J$6*$B87)+('alpha plot'!$J$4*'alpha plot'!$J$5*'alpha plot'!$J$6*'alpha plot'!$J$7))</f>
        <v>1.803589087273789E-15</v>
      </c>
      <c r="E87" s="4">
        <f t="shared" si="3"/>
        <v>8.7874405741545664E-3</v>
      </c>
      <c r="F87" s="4">
        <f>'alpha plot'!$J$4*$B87^3 / $D87</f>
        <v>0.99022070237902315</v>
      </c>
      <c r="G87" s="4">
        <f>'alpha plot'!$J$4*'alpha plot'!$J$5*$B87^2 / $D87</f>
        <v>9.9185703974823689E-4</v>
      </c>
      <c r="H87" s="4">
        <f>'alpha plot'!$J$4*'alpha plot'!$J$5*'alpha plot'!$J$6*$B87 / $D87</f>
        <v>7.0739436158621516E-12</v>
      </c>
      <c r="I87" s="4">
        <f>'alpha plot'!$J$4*'alpha plot'!$J$5*'alpha plot'!$J$6*'alpha plot'!$J$7 / $D87</f>
        <v>0</v>
      </c>
    </row>
    <row r="88" spans="2:9" x14ac:dyDescent="0.25">
      <c r="B88" s="4">
        <f t="shared" si="4"/>
        <v>5.6234132519035788E-5</v>
      </c>
      <c r="C88" s="6">
        <f t="shared" si="5"/>
        <v>4.2499999999999929</v>
      </c>
      <c r="D88" s="4">
        <f>($B88^4+('alpha plot'!$J$4*$B88^3)+('alpha plot'!$J$4*'alpha plot'!$J$5*$B88^2)+('alpha plot'!$J$4*'alpha plot'!$J$5*'alpha plot'!$J$6*$B88)+('alpha plot'!$J$4*'alpha plot'!$J$5*'alpha plot'!$J$6*'alpha plot'!$J$7))</f>
        <v>1.2757776363402572E-15</v>
      </c>
      <c r="E88" s="4">
        <f t="shared" si="3"/>
        <v>7.8383565561526824E-3</v>
      </c>
      <c r="F88" s="4">
        <f>'alpha plot'!$J$4*$B88^3 / $D88</f>
        <v>0.99104783194406332</v>
      </c>
      <c r="G88" s="4">
        <f>'alpha plot'!$J$4*'alpha plot'!$J$5*$B88^2 / $D88</f>
        <v>1.1138114908710028E-3</v>
      </c>
      <c r="H88" s="4">
        <f>'alpha plot'!$J$4*'alpha plot'!$J$5*'alpha plot'!$J$6*$B88 / $D88</f>
        <v>8.9130061839628307E-12</v>
      </c>
      <c r="I88" s="4">
        <f>'alpha plot'!$J$4*'alpha plot'!$J$5*'alpha plot'!$J$6*'alpha plot'!$J$7 / $D88</f>
        <v>0</v>
      </c>
    </row>
    <row r="89" spans="2:9" x14ac:dyDescent="0.25">
      <c r="B89" s="4">
        <f t="shared" si="4"/>
        <v>5.0118723362728044E-5</v>
      </c>
      <c r="C89" s="6">
        <f t="shared" si="5"/>
        <v>4.2999999999999927</v>
      </c>
      <c r="D89" s="4">
        <f>($B89^4+('alpha plot'!$J$4*$B89^3)+('alpha plot'!$J$4*'alpha plot'!$J$5*$B89^2)+('alpha plot'!$J$4*'alpha plot'!$J$5*'alpha plot'!$J$6*$B89)+('alpha plot'!$J$4*'alpha plot'!$J$5*'alpha plot'!$J$6*'alpha plot'!$J$7))</f>
        <v>9.0253426243240519E-16</v>
      </c>
      <c r="E89" s="4">
        <f t="shared" si="3"/>
        <v>6.9909517094647643E-3</v>
      </c>
      <c r="F89" s="4">
        <f>'alpha plot'!$J$4*$B89^3 / $D89</f>
        <v>0.99175843515717432</v>
      </c>
      <c r="G89" s="4">
        <f>'alpha plot'!$J$4*'alpha plot'!$J$5*$B89^2 / $D89</f>
        <v>1.2506131221320415E-3</v>
      </c>
      <c r="H89" s="4">
        <f>'alpha plot'!$J$4*'alpha plot'!$J$5*'alpha plot'!$J$6*$B89 / $D89</f>
        <v>1.1228855549380175E-11</v>
      </c>
      <c r="I89" s="4">
        <f>'alpha plot'!$J$4*'alpha plot'!$J$5*'alpha plot'!$J$6*'alpha plot'!$J$7 / $D89</f>
        <v>0</v>
      </c>
    </row>
    <row r="90" spans="2:9" x14ac:dyDescent="0.25">
      <c r="B90" s="4">
        <f t="shared" si="4"/>
        <v>4.466835921509706E-5</v>
      </c>
      <c r="C90" s="6">
        <f t="shared" si="5"/>
        <v>4.3499999999999925</v>
      </c>
      <c r="D90" s="4">
        <f>($B90^4+('alpha plot'!$J$4*$B90^3)+('alpha plot'!$J$4*'alpha plot'!$J$5*$B90^2)+('alpha plot'!$J$4*'alpha plot'!$J$5*'alpha plot'!$J$6*$B90)+('alpha plot'!$J$4*'alpha plot'!$J$5*'alpha plot'!$J$6*'alpha plot'!$J$7))</f>
        <v>6.3855706383944845E-16</v>
      </c>
      <c r="E90" s="4">
        <f t="shared" si="3"/>
        <v>6.2344807237716109E-3</v>
      </c>
      <c r="F90" s="4">
        <f>'alpha plot'!$J$4*$B90^3 / $D90</f>
        <v>0.9923614550640224</v>
      </c>
      <c r="G90" s="4">
        <f>'alpha plot'!$J$4*'alpha plot'!$J$5*$B90^2 / $D90</f>
        <v>1.4040641980610062E-3</v>
      </c>
      <c r="H90" s="4">
        <f>'alpha plot'!$J$4*'alpha plot'!$J$5*'alpha plot'!$J$6*$B90 / $D90</f>
        <v>1.4144886900477567E-11</v>
      </c>
      <c r="I90" s="4">
        <f>'alpha plot'!$J$4*'alpha plot'!$J$5*'alpha plot'!$J$6*'alpha plot'!$J$7 / $D90</f>
        <v>0</v>
      </c>
    </row>
    <row r="91" spans="2:9" x14ac:dyDescent="0.25">
      <c r="B91" s="4">
        <f t="shared" si="4"/>
        <v>3.9810717055350413E-5</v>
      </c>
      <c r="C91" s="6">
        <f t="shared" si="5"/>
        <v>4.3999999999999924</v>
      </c>
      <c r="D91" s="4">
        <f>($B91^4+('alpha plot'!$J$4*$B91^3)+('alpha plot'!$J$4*'alpha plot'!$J$5*$B91^2)+('alpha plot'!$J$4*'alpha plot'!$J$5*'alpha plot'!$J$6*$B91)+('alpha plot'!$J$4*'alpha plot'!$J$5*'alpha plot'!$J$6*'alpha plot'!$J$7))</f>
        <v>4.5183473329081928E-16</v>
      </c>
      <c r="E91" s="4">
        <f t="shared" si="3"/>
        <v>5.5593035382983736E-3</v>
      </c>
      <c r="F91" s="4">
        <f>'alpha plot'!$J$4*$B91^3 / $D91</f>
        <v>0.99286451189376912</v>
      </c>
      <c r="G91" s="4">
        <f>'alpha plot'!$J$4*'alpha plot'!$J$5*$B91^2 / $D91</f>
        <v>1.5761845501160842E-3</v>
      </c>
      <c r="H91" s="4">
        <f>'alpha plot'!$J$4*'alpha plot'!$J$5*'alpha plot'!$J$6*$B91 / $D91</f>
        <v>1.7816384632461999E-11</v>
      </c>
      <c r="I91" s="4">
        <f>'alpha plot'!$J$4*'alpha plot'!$J$5*'alpha plot'!$J$6*'alpha plot'!$J$7 / $D91</f>
        <v>0</v>
      </c>
    </row>
    <row r="92" spans="2:9" x14ac:dyDescent="0.25">
      <c r="B92" s="4">
        <f t="shared" si="4"/>
        <v>3.5481338923358171E-5</v>
      </c>
      <c r="C92" s="6">
        <f t="shared" si="5"/>
        <v>4.4499999999999922</v>
      </c>
      <c r="D92" s="4">
        <f>($B92^4+('alpha plot'!$J$4*$B92^3)+('alpha plot'!$J$4*'alpha plot'!$J$5*$B92^2)+('alpha plot'!$J$4*'alpha plot'!$J$5*'alpha plot'!$J$6*$B92)+('alpha plot'!$J$4*'alpha plot'!$J$5*'alpha plot'!$J$6*'alpha plot'!$J$7))</f>
        <v>3.1974262787062797E-16</v>
      </c>
      <c r="E92" s="4">
        <f t="shared" si="3"/>
        <v>4.9567779029529137E-3</v>
      </c>
      <c r="F92" s="4">
        <f>'alpha plot'!$J$4*$B92^3 / $D92</f>
        <v>0.9932739845619003</v>
      </c>
      <c r="G92" s="4">
        <f>'alpha plot'!$J$4*'alpha plot'!$J$5*$B92^2 / $D92</f>
        <v>1.7692375127080094E-3</v>
      </c>
      <c r="H92" s="4">
        <f>'alpha plot'!$J$4*'alpha plot'!$J$5*'alpha plot'!$J$6*$B92 / $D92</f>
        <v>2.2438749632260245E-11</v>
      </c>
      <c r="I92" s="4">
        <f>'alpha plot'!$J$4*'alpha plot'!$J$5*'alpha plot'!$J$6*'alpha plot'!$J$7 / $D92</f>
        <v>0</v>
      </c>
    </row>
    <row r="93" spans="2:9" x14ac:dyDescent="0.25">
      <c r="B93" s="4">
        <f t="shared" si="4"/>
        <v>3.1622776601684365E-5</v>
      </c>
      <c r="C93" s="6">
        <f t="shared" si="5"/>
        <v>4.499999999999992</v>
      </c>
      <c r="D93" s="4">
        <f>($B93^4+('alpha plot'!$J$4*$B93^3)+('alpha plot'!$J$4*'alpha plot'!$J$5*$B93^2)+('alpha plot'!$J$4*'alpha plot'!$J$5*'alpha plot'!$J$6*$B93)+('alpha plot'!$J$4*'alpha plot'!$J$5*'alpha plot'!$J$6*'alpha plot'!$J$7))</f>
        <v>2.262872936443784E-16</v>
      </c>
      <c r="E93" s="4">
        <f t="shared" si="3"/>
        <v>4.4191610757059177E-3</v>
      </c>
      <c r="F93" s="4">
        <f>'alpha plot'!$J$4*$B93^3 / $D93</f>
        <v>0.99359508002834573</v>
      </c>
      <c r="G93" s="4">
        <f>'alpha plot'!$J$4*'alpha plot'!$J$5*$B93^2 / $D93</f>
        <v>1.9857588676905338E-3</v>
      </c>
      <c r="H93" s="4">
        <f>'alpha plot'!$J$4*'alpha plot'!$J$5*'alpha plot'!$J$6*$B93 / $D93</f>
        <v>2.8257844076005132E-11</v>
      </c>
      <c r="I93" s="4">
        <f>'alpha plot'!$J$4*'alpha plot'!$J$5*'alpha plot'!$J$6*'alpha plot'!$J$7 / $D93</f>
        <v>0</v>
      </c>
    </row>
    <row r="94" spans="2:9" x14ac:dyDescent="0.25">
      <c r="B94" s="4">
        <f t="shared" si="4"/>
        <v>2.818382931264506E-5</v>
      </c>
      <c r="C94" s="6">
        <f t="shared" si="5"/>
        <v>4.5499999999999918</v>
      </c>
      <c r="D94" s="4">
        <f>($B94^4+('alpha plot'!$J$4*$B94^3)+('alpha plot'!$J$4*'alpha plot'!$J$5*$B94^2)+('alpha plot'!$J$4*'alpha plot'!$J$5*'alpha plot'!$J$6*$B94)+('alpha plot'!$J$4*'alpha plot'!$J$5*'alpha plot'!$J$6*'alpha plot'!$J$7))</f>
        <v>1.6016096328332687E-16</v>
      </c>
      <c r="E94" s="4">
        <f t="shared" si="3"/>
        <v>3.9395201648735594E-3</v>
      </c>
      <c r="F94" s="4">
        <f>'alpha plot'!$J$4*$B94^3 / $D94</f>
        <v>0.99383189067512356</v>
      </c>
      <c r="G94" s="4">
        <f>'alpha plot'!$J$4*'alpha plot'!$J$5*$B94^2 / $D94</f>
        <v>2.2285891244199084E-3</v>
      </c>
      <c r="H94" s="4">
        <f>'alpha plot'!$J$4*'alpha plot'!$J$5*'alpha plot'!$J$6*$B94 / $D94</f>
        <v>3.5582996720002477E-11</v>
      </c>
      <c r="I94" s="4">
        <f>'alpha plot'!$J$4*'alpha plot'!$J$5*'alpha plot'!$J$6*'alpha plot'!$J$7 / $D94</f>
        <v>0</v>
      </c>
    </row>
    <row r="95" spans="2:9" x14ac:dyDescent="0.25">
      <c r="B95" s="4">
        <f t="shared" si="4"/>
        <v>2.5118864315096283E-5</v>
      </c>
      <c r="C95" s="6">
        <f t="shared" si="5"/>
        <v>4.5999999999999917</v>
      </c>
      <c r="D95" s="4">
        <f>($B95^4+('alpha plot'!$J$4*$B95^3)+('alpha plot'!$J$4*'alpha plot'!$J$5*$B95^2)+('alpha plot'!$J$4*'alpha plot'!$J$5*'alpha plot'!$J$6*$B95)+('alpha plot'!$J$4*'alpha plot'!$J$5*'alpha plot'!$J$6*'alpha plot'!$J$7))</f>
        <v>1.133675351042813E-16</v>
      </c>
      <c r="E95" s="4">
        <f t="shared" si="3"/>
        <v>3.5116505813355494E-3</v>
      </c>
      <c r="F95" s="4">
        <f>'alpha plot'!$J$4*$B95^3 / $D95</f>
        <v>0.99398743988159699</v>
      </c>
      <c r="G95" s="4">
        <f>'alpha plot'!$J$4*'alpha plot'!$J$5*$B95^2 / $D95</f>
        <v>2.5009094922640467E-3</v>
      </c>
      <c r="H95" s="4">
        <f>'alpha plot'!$J$4*'alpha plot'!$J$5*'alpha plot'!$J$6*$B95 / $D95</f>
        <v>4.4803350079902181E-11</v>
      </c>
      <c r="I95" s="4">
        <f>'alpha plot'!$J$4*'alpha plot'!$J$5*'alpha plot'!$J$6*'alpha plot'!$J$7 / $D95</f>
        <v>0</v>
      </c>
    </row>
    <row r="96" spans="2:9" x14ac:dyDescent="0.25">
      <c r="B96" s="4">
        <f t="shared" si="4"/>
        <v>2.2387211385683796E-5</v>
      </c>
      <c r="C96" s="6">
        <f t="shared" si="5"/>
        <v>4.6499999999999915</v>
      </c>
      <c r="D96" s="4">
        <f>($B96^4+('alpha plot'!$J$4*$B96^3)+('alpha plot'!$J$4*'alpha plot'!$J$5*$B96^2)+('alpha plot'!$J$4*'alpha plot'!$J$5*'alpha plot'!$J$6*$B96)+('alpha plot'!$J$4*'alpha plot'!$J$5*'alpha plot'!$J$6*'alpha plot'!$J$7))</f>
        <v>8.0251910234356608E-17</v>
      </c>
      <c r="E96" s="4">
        <f t="shared" si="3"/>
        <v>3.1300020450284517E-3</v>
      </c>
      <c r="F96" s="4">
        <f>'alpha plot'!$J$4*$B96^3 / $D96</f>
        <v>0.99406371596524579</v>
      </c>
      <c r="G96" s="4">
        <f>'alpha plot'!$J$4*'alpha plot'!$J$5*$B96^2 / $D96</f>
        <v>2.8062819333174666E-3</v>
      </c>
      <c r="H96" s="4">
        <f>'alpha plot'!$J$4*'alpha plot'!$J$5*'alpha plot'!$J$6*$B96 / $D96</f>
        <v>5.6408404255315796E-11</v>
      </c>
      <c r="I96" s="4">
        <f>'alpha plot'!$J$4*'alpha plot'!$J$5*'alpha plot'!$J$6*'alpha plot'!$J$7 / $D96</f>
        <v>0</v>
      </c>
    </row>
    <row r="97" spans="2:9" x14ac:dyDescent="0.25">
      <c r="B97" s="4">
        <f t="shared" si="4"/>
        <v>1.9952623149689162E-5</v>
      </c>
      <c r="C97" s="6">
        <f t="shared" si="5"/>
        <v>4.6999999999999913</v>
      </c>
      <c r="D97" s="4">
        <f>($B97^4+('alpha plot'!$J$4*$B97^3)+('alpha plot'!$J$4*'alpha plot'!$J$5*$B97^2)+('alpha plot'!$J$4*'alpha plot'!$J$5*'alpha plot'!$J$6*$B97)+('alpha plot'!$J$4*'alpha plot'!$J$5*'alpha plot'!$J$6*'alpha plot'!$J$7))</f>
        <v>5.6814117065482795E-17</v>
      </c>
      <c r="E97" s="4">
        <f t="shared" si="3"/>
        <v>2.7896115865613373E-3</v>
      </c>
      <c r="F97" s="4">
        <f>'alpha plot'!$J$4*$B97^3 / $D97</f>
        <v>0.99406169462786131</v>
      </c>
      <c r="G97" s="4">
        <f>'alpha plot'!$J$4*'alpha plot'!$J$5*$B97^2 / $D97</f>
        <v>3.1486937145635196E-3</v>
      </c>
      <c r="H97" s="4">
        <f>'alpha plot'!$J$4*'alpha plot'!$J$5*'alpha plot'!$J$6*$B97 / $D97</f>
        <v>7.101382915537386E-11</v>
      </c>
      <c r="I97" s="4">
        <f>'alpha plot'!$J$4*'alpha plot'!$J$5*'alpha plot'!$J$6*'alpha plot'!$J$7 / $D97</f>
        <v>0</v>
      </c>
    </row>
    <row r="98" spans="2:9" x14ac:dyDescent="0.25">
      <c r="B98" s="4">
        <f t="shared" si="4"/>
        <v>1.7782794100389561E-5</v>
      </c>
      <c r="C98" s="6">
        <f t="shared" si="5"/>
        <v>4.7499999999999911</v>
      </c>
      <c r="D98" s="4">
        <f>($B98^4+('alpha plot'!$J$4*$B98^3)+('alpha plot'!$J$4*'alpha plot'!$J$5*$B98^2)+('alpha plot'!$J$4*'alpha plot'!$J$5*'alpha plot'!$J$6*$B98)+('alpha plot'!$J$4*'alpha plot'!$J$5*'alpha plot'!$J$6*'alpha plot'!$J$7))</f>
        <v>4.0224565803747112E-17</v>
      </c>
      <c r="E98" s="4">
        <f t="shared" si="3"/>
        <v>2.4860429939231815E-3</v>
      </c>
      <c r="F98" s="4">
        <f>'alpha plot'!$J$4*$B98^3 / $D98</f>
        <v>0.99398135000655508</v>
      </c>
      <c r="G98" s="4">
        <f>'alpha plot'!$J$4*'alpha plot'!$J$5*$B98^2 / $D98</f>
        <v>3.5326069101277013E-3</v>
      </c>
      <c r="H98" s="4">
        <f>'alpha plot'!$J$4*'alpha plot'!$J$5*'alpha plot'!$J$6*$B98 / $D98</f>
        <v>8.9393888304799134E-11</v>
      </c>
      <c r="I98" s="4">
        <f>'alpha plot'!$J$4*'alpha plot'!$J$5*'alpha plot'!$J$6*'alpha plot'!$J$7 / $D98</f>
        <v>0</v>
      </c>
    </row>
    <row r="99" spans="2:9" x14ac:dyDescent="0.25">
      <c r="B99" s="4">
        <f t="shared" si="4"/>
        <v>1.5848931924611439E-5</v>
      </c>
      <c r="C99" s="6">
        <f t="shared" si="5"/>
        <v>4.7999999999999909</v>
      </c>
      <c r="D99" s="4">
        <f>($B99^4+('alpha plot'!$J$4*$B99^3)+('alpha plot'!$J$4*'alpha plot'!$J$5*$B99^2)+('alpha plot'!$J$4*'alpha plot'!$J$5*'alpha plot'!$J$6*$B99)+('alpha plot'!$J$4*'alpha plot'!$J$5*'alpha plot'!$J$6*'alpha plot'!$J$7))</f>
        <v>2.8481387683185267E-17</v>
      </c>
      <c r="E99" s="4">
        <f t="shared" si="3"/>
        <v>2.2153321723602112E-3</v>
      </c>
      <c r="F99" s="4">
        <f>'alpha plot'!$J$4*$B99^3 / $D99</f>
        <v>0.99382165438048975</v>
      </c>
      <c r="G99" s="4">
        <f>'alpha plot'!$J$4*'alpha plot'!$J$5*$B99^2 / $D99</f>
        <v>3.9630133346280254E-3</v>
      </c>
      <c r="H99" s="4">
        <f>'alpha plot'!$J$4*'alpha plot'!$J$5*'alpha plot'!$J$6*$B99 / $D99</f>
        <v>1.1252215663904008E-10</v>
      </c>
      <c r="I99" s="4">
        <f>'alpha plot'!$J$4*'alpha plot'!$J$5*'alpha plot'!$J$6*'alpha plot'!$J$7 / $D99</f>
        <v>0</v>
      </c>
    </row>
    <row r="100" spans="2:9" x14ac:dyDescent="0.25">
      <c r="B100" s="4">
        <f t="shared" si="4"/>
        <v>1.4125375446227821E-5</v>
      </c>
      <c r="C100" s="6">
        <f t="shared" si="5"/>
        <v>4.8499999999999908</v>
      </c>
      <c r="D100" s="4">
        <f>($B100^4+('alpha plot'!$J$4*$B100^3)+('alpha plot'!$J$4*'alpha plot'!$J$5*$B100^2)+('alpha plot'!$J$4*'alpha plot'!$J$5*'alpha plot'!$J$6*$B100)+('alpha plot'!$J$4*'alpha plot'!$J$5*'alpha plot'!$J$6*'alpha plot'!$J$7))</f>
        <v>2.0168170872378666E-17</v>
      </c>
      <c r="E100" s="4">
        <f t="shared" si="3"/>
        <v>1.9739379097524234E-3</v>
      </c>
      <c r="F100" s="4">
        <f>'alpha plot'!$J$4*$B100^3 / $D100</f>
        <v>0.99358056653196403</v>
      </c>
      <c r="G100" s="4">
        <f>'alpha plot'!$J$4*'alpha plot'!$J$5*$B100^2 / $D100</f>
        <v>4.4454954166608949E-3</v>
      </c>
      <c r="H100" s="4">
        <f>'alpha plot'!$J$4*'alpha plot'!$J$5*'alpha plot'!$J$6*$B100 / $D100</f>
        <v>1.4162263828758114E-10</v>
      </c>
      <c r="I100" s="4">
        <f>'alpha plot'!$J$4*'alpha plot'!$J$5*'alpha plot'!$J$6*'alpha plot'!$J$7 / $D100</f>
        <v>0</v>
      </c>
    </row>
    <row r="101" spans="2:9" x14ac:dyDescent="0.25">
      <c r="B101" s="4">
        <f t="shared" si="4"/>
        <v>1.2589254117941925E-5</v>
      </c>
      <c r="C101" s="6">
        <f t="shared" si="5"/>
        <v>4.8999999999999906</v>
      </c>
      <c r="D101" s="4">
        <f>($B101^4+('alpha plot'!$J$4*$B101^3)+('alpha plot'!$J$4*'alpha plot'!$J$5*$B101^2)+('alpha plot'!$J$4*'alpha plot'!$J$5*'alpha plot'!$J$6*$B101)+('alpha plot'!$J$4*'alpha plot'!$J$5*'alpha plot'!$J$6*'alpha plot'!$J$7))</f>
        <v>1.4282651418872226E-17</v>
      </c>
      <c r="E101" s="4">
        <f t="shared" si="3"/>
        <v>1.7586975680094865E-3</v>
      </c>
      <c r="F101" s="4">
        <f>'alpha plot'!$J$4*$B101^3 / $D101</f>
        <v>0.99325500870830319</v>
      </c>
      <c r="G101" s="4">
        <f>'alpha plot'!$J$4*'alpha plot'!$J$5*$B101^2 / $D101</f>
        <v>4.9862935454532643E-3</v>
      </c>
      <c r="H101" s="4">
        <f>'alpha plot'!$J$4*'alpha plot'!$J$5*'alpha plot'!$J$6*$B101 / $D101</f>
        <v>1.7823391873996007E-10</v>
      </c>
      <c r="I101" s="4">
        <f>'alpha plot'!$J$4*'alpha plot'!$J$5*'alpha plot'!$J$6*'alpha plot'!$J$7 / $D101</f>
        <v>0</v>
      </c>
    </row>
    <row r="102" spans="2:9" x14ac:dyDescent="0.25">
      <c r="B102" s="4">
        <f t="shared" si="4"/>
        <v>1.1220184543019866E-5</v>
      </c>
      <c r="C102" s="6">
        <f t="shared" si="5"/>
        <v>4.9499999999999904</v>
      </c>
      <c r="D102" s="4">
        <f>($B102^4+('alpha plot'!$J$4*$B102^3)+('alpha plot'!$J$4*'alpha plot'!$J$5*$B102^2)+('alpha plot'!$J$4*'alpha plot'!$J$5*'alpha plot'!$J$6*$B102)+('alpha plot'!$J$4*'alpha plot'!$J$5*'alpha plot'!$J$6*'alpha plot'!$J$7))</f>
        <v>1.0115560941625889E-17</v>
      </c>
      <c r="E102" s="4">
        <f t="shared" si="3"/>
        <v>1.5667872514507359E-3</v>
      </c>
      <c r="F102" s="4">
        <f>'alpha plot'!$J$4*$B102^3 / $D102</f>
        <v>0.99284083208282825</v>
      </c>
      <c r="G102" s="4">
        <f>'alpha plot'!$J$4*'alpha plot'!$J$5*$B102^2 / $D102</f>
        <v>5.5923804414313577E-3</v>
      </c>
      <c r="H102" s="4">
        <f>'alpha plot'!$J$4*'alpha plot'!$J$5*'alpha plot'!$J$6*$B102 / $D102</f>
        <v>2.2428964416718823E-10</v>
      </c>
      <c r="I102" s="4">
        <f>'alpha plot'!$J$4*'alpha plot'!$J$5*'alpha plot'!$J$6*'alpha plot'!$J$7 / $D102</f>
        <v>0</v>
      </c>
    </row>
    <row r="103" spans="2:9" x14ac:dyDescent="0.25">
      <c r="B103" s="4">
        <f t="shared" si="4"/>
        <v>1.0000000000000211E-5</v>
      </c>
      <c r="C103" s="6">
        <f t="shared" si="5"/>
        <v>4.9999999999999902</v>
      </c>
      <c r="D103" s="4">
        <f>($B103^4+('alpha plot'!$J$4*$B103^3)+('alpha plot'!$J$4*'alpha plot'!$J$5*$B103^2)+('alpha plot'!$J$4*'alpha plot'!$J$5*'alpha plot'!$J$6*$B103)+('alpha plot'!$J$4*'alpha plot'!$J$5*'alpha plot'!$J$6*'alpha plot'!$J$7))</f>
        <v>7.1649352020225363E-18</v>
      </c>
      <c r="E103" s="4">
        <f t="shared" si="3"/>
        <v>1.3956860345614875E-3</v>
      </c>
      <c r="F103" s="4">
        <f>'alpha plot'!$J$4*$B103^3 / $D103</f>
        <v>0.99233277057319658</v>
      </c>
      <c r="G103" s="4">
        <f>'alpha plot'!$J$4*'alpha plot'!$J$5*$B103^2 / $D103</f>
        <v>6.2715431100224695E-3</v>
      </c>
      <c r="H103" s="4">
        <f>'alpha plot'!$J$4*'alpha plot'!$J$5*'alpha plot'!$J$6*$B103 / $D103</f>
        <v>2.8221943995100518E-10</v>
      </c>
      <c r="I103" s="4">
        <f>'alpha plot'!$J$4*'alpha plot'!$J$5*'alpha plot'!$J$6*'alpha plot'!$J$7 / $D103</f>
        <v>0</v>
      </c>
    </row>
    <row r="104" spans="2:9" x14ac:dyDescent="0.25">
      <c r="B104" s="4">
        <f t="shared" si="4"/>
        <v>8.9125093813376475E-6</v>
      </c>
      <c r="C104" s="6">
        <f t="shared" si="5"/>
        <v>5.0499999999999901</v>
      </c>
      <c r="D104" s="4">
        <f>($B104^4+('alpha plot'!$J$4*$B104^3)+('alpha plot'!$J$4*'alpha plot'!$J$5*$B104^2)+('alpha plot'!$J$4*'alpha plot'!$J$5*'alpha plot'!$J$6*$B104)+('alpha plot'!$J$4*'alpha plot'!$J$5*'alpha plot'!$J$6*'alpha plot'!$J$7))</f>
        <v>5.0754974003115174E-18</v>
      </c>
      <c r="E104" s="4">
        <f t="shared" si="3"/>
        <v>1.2431438629867521E-3</v>
      </c>
      <c r="F104" s="4">
        <f>'alpha plot'!$J$4*$B104^3 / $D104</f>
        <v>0.99172438284819275</v>
      </c>
      <c r="G104" s="4">
        <f>'alpha plot'!$J$4*'alpha plot'!$J$5*$B104^2 / $D104</f>
        <v>7.0324729337450419E-3</v>
      </c>
      <c r="H104" s="4">
        <f>'alpha plot'!$J$4*'alpha plot'!$J$5*'alpha plot'!$J$6*$B104 / $D104</f>
        <v>3.5507539849683763E-10</v>
      </c>
      <c r="I104" s="4">
        <f>'alpha plot'!$J$4*'alpha plot'!$J$5*'alpha plot'!$J$6*'alpha plot'!$J$7 / $D104</f>
        <v>0</v>
      </c>
    </row>
    <row r="105" spans="2:9" x14ac:dyDescent="0.25">
      <c r="B105" s="4">
        <f t="shared" si="4"/>
        <v>7.9432823472429912E-6</v>
      </c>
      <c r="C105" s="6">
        <f t="shared" si="5"/>
        <v>5.0999999999999899</v>
      </c>
      <c r="D105" s="4">
        <f>($B105^4+('alpha plot'!$J$4*$B105^3)+('alpha plot'!$J$4*'alpha plot'!$J$5*$B105^2)+('alpha plot'!$J$4*'alpha plot'!$J$5*'alpha plot'!$J$6*$B105)+('alpha plot'!$J$4*'alpha plot'!$J$5*'alpha plot'!$J$6*'alpha plot'!$J$7))</f>
        <v>3.5957744988675646E-18</v>
      </c>
      <c r="E105" s="4">
        <f t="shared" si="3"/>
        <v>1.1071527724525285E-3</v>
      </c>
      <c r="F105" s="4">
        <f>'alpha plot'!$J$4*$B105^3 / $D105</f>
        <v>0.99100798234494281</v>
      </c>
      <c r="G105" s="4">
        <f>'alpha plot'!$J$4*'alpha plot'!$J$5*$B105^2 / $D105</f>
        <v>7.884864435914081E-3</v>
      </c>
      <c r="H105" s="4">
        <f>'alpha plot'!$J$4*'alpha plot'!$J$5*'alpha plot'!$J$6*$B105 / $D105</f>
        <v>4.4669052931158438E-10</v>
      </c>
      <c r="I105" s="4">
        <f>'alpha plot'!$J$4*'alpha plot'!$J$5*'alpha plot'!$J$6*'alpha plot'!$J$7 / $D105</f>
        <v>0</v>
      </c>
    </row>
    <row r="106" spans="2:9" x14ac:dyDescent="0.25">
      <c r="B106" s="4">
        <f t="shared" si="4"/>
        <v>7.0794578438415385E-6</v>
      </c>
      <c r="C106" s="6">
        <f t="shared" si="5"/>
        <v>5.1499999999999897</v>
      </c>
      <c r="D106" s="4">
        <f>($B106^4+('alpha plot'!$J$4*$B106^3)+('alpha plot'!$J$4*'alpha plot'!$J$5*$B106^2)+('alpha plot'!$J$4*'alpha plot'!$J$5*'alpha plot'!$J$6*$B106)+('alpha plot'!$J$4*'alpha plot'!$J$5*'alpha plot'!$J$6*'alpha plot'!$J$7))</f>
        <v>2.5477560338944168E-18</v>
      </c>
      <c r="E106" s="4">
        <f t="shared" si="3"/>
        <v>9.8592110001608706E-4</v>
      </c>
      <c r="F106" s="4">
        <f>'alpha plot'!$J$4*$B106^3 / $D106</f>
        <v>0.99017455513381303</v>
      </c>
      <c r="G106" s="4">
        <f>'alpha plot'!$J$4*'alpha plot'!$J$5*$B106^2 / $D106</f>
        <v>8.8395232042937921E-3</v>
      </c>
      <c r="H106" s="4">
        <f>'alpha plot'!$J$4*'alpha plot'!$J$5*'alpha plot'!$J$6*$B106 / $D106</f>
        <v>5.61877128118293E-10</v>
      </c>
      <c r="I106" s="4">
        <f>'alpha plot'!$J$4*'alpha plot'!$J$5*'alpha plot'!$J$6*'alpha plot'!$J$7 / $D106</f>
        <v>0</v>
      </c>
    </row>
    <row r="107" spans="2:9" x14ac:dyDescent="0.25">
      <c r="B107" s="4">
        <f t="shared" si="4"/>
        <v>6.309573444802077E-6</v>
      </c>
      <c r="C107" s="6">
        <f t="shared" si="5"/>
        <v>5.1999999999999895</v>
      </c>
      <c r="D107" s="4">
        <f>($B107^4+('alpha plot'!$J$4*$B107^3)+('alpha plot'!$J$4*'alpha plot'!$J$5*$B107^2)+('alpha plot'!$J$4*'alpha plot'!$J$5*'alpha plot'!$J$6*$B107)+('alpha plot'!$J$4*'alpha plot'!$J$5*'alpha plot'!$J$6*'alpha plot'!$J$7))</f>
        <v>1.8054251726020005E-18</v>
      </c>
      <c r="E107" s="4">
        <f t="shared" si="3"/>
        <v>8.7785039031946794E-4</v>
      </c>
      <c r="F107" s="4">
        <f>'alpha plot'!$J$4*$B107^3 / $D107</f>
        <v>0.98921366551541956</v>
      </c>
      <c r="G107" s="4">
        <f>'alpha plot'!$J$4*'alpha plot'!$J$5*$B107^2 / $D107</f>
        <v>9.9084833875859001E-3</v>
      </c>
      <c r="H107" s="4">
        <f>'alpha plot'!$J$4*'alpha plot'!$J$5*'alpha plot'!$J$6*$B107 / $D107</f>
        <v>7.0667495408693545E-10</v>
      </c>
      <c r="I107" s="4">
        <f>'alpha plot'!$J$4*'alpha plot'!$J$5*'alpha plot'!$J$6*'alpha plot'!$J$7 / $D107</f>
        <v>0</v>
      </c>
    </row>
    <row r="108" spans="2:9" x14ac:dyDescent="0.25">
      <c r="B108" s="4">
        <f t="shared" si="4"/>
        <v>5.6234132519036233E-6</v>
      </c>
      <c r="C108" s="6">
        <f t="shared" si="5"/>
        <v>5.2499999999999893</v>
      </c>
      <c r="D108" s="4">
        <f>($B108^4+('alpha plot'!$J$4*$B108^3)+('alpha plot'!$J$4*'alpha plot'!$J$5*$B108^2)+('alpha plot'!$J$4*'alpha plot'!$J$5*'alpha plot'!$J$6*$B108)+('alpha plot'!$J$4*'alpha plot'!$J$5*'alpha plot'!$J$6*'alpha plot'!$J$7))</f>
        <v>1.2795664195863856E-18</v>
      </c>
      <c r="E108" s="4">
        <f t="shared" si="3"/>
        <v>7.8151472615492696E-4</v>
      </c>
      <c r="F108" s="4">
        <f>'alpha plot'!$J$4*$B108^3 / $D108</f>
        <v>0.98811334932223494</v>
      </c>
      <c r="G108" s="4">
        <f>'alpha plot'!$J$4*'alpha plot'!$J$5*$B108^2 / $D108</f>
        <v>1.110513506294869E-2</v>
      </c>
      <c r="H108" s="4">
        <f>'alpha plot'!$J$4*'alpha plot'!$J$5*'alpha plot'!$J$6*$B108 / $D108</f>
        <v>8.8866148626641187E-10</v>
      </c>
      <c r="I108" s="4">
        <f>'alpha plot'!$J$4*'alpha plot'!$J$5*'alpha plot'!$J$6*'alpha plot'!$J$7 / $D108</f>
        <v>0</v>
      </c>
    </row>
    <row r="109" spans="2:9" x14ac:dyDescent="0.25">
      <c r="B109" s="4">
        <f t="shared" si="4"/>
        <v>5.0118723362728427E-6</v>
      </c>
      <c r="C109" s="6">
        <f t="shared" si="5"/>
        <v>5.2999999999999892</v>
      </c>
      <c r="D109" s="4">
        <f>($B109^4+('alpha plot'!$J$4*$B109^3)+('alpha plot'!$J$4*'alpha plot'!$J$5*$B109^2)+('alpha plot'!$J$4*'alpha plot'!$J$5*'alpha plot'!$J$6*$B109)+('alpha plot'!$J$4*'alpha plot'!$J$5*'alpha plot'!$J$6*'alpha plot'!$J$7))</f>
        <v>9.070141380613575E-19</v>
      </c>
      <c r="E109" s="4">
        <f t="shared" si="3"/>
        <v>6.9564223753871711E-4</v>
      </c>
      <c r="F109" s="4">
        <f>'alpha plot'!$J$4*$B109^3 / $D109</f>
        <v>0.98685999503699684</v>
      </c>
      <c r="G109" s="4">
        <f>'alpha plot'!$J$4*'alpha plot'!$J$5*$B109^2 / $D109</f>
        <v>1.2444361608125135E-2</v>
      </c>
      <c r="H109" s="4">
        <f>'alpha plot'!$J$4*'alpha plot'!$J$5*'alpha plot'!$J$6*$B109 / $D109</f>
        <v>1.1173394587741653E-9</v>
      </c>
      <c r="I109" s="4">
        <f>'alpha plot'!$J$4*'alpha plot'!$J$5*'alpha plot'!$J$6*'alpha plot'!$J$7 / $D109</f>
        <v>0</v>
      </c>
    </row>
    <row r="110" spans="2:9" x14ac:dyDescent="0.25">
      <c r="B110" s="4">
        <f t="shared" si="4"/>
        <v>4.4668359215097405E-6</v>
      </c>
      <c r="C110" s="6">
        <f t="shared" si="5"/>
        <v>5.349999999999989</v>
      </c>
      <c r="D110" s="4">
        <f>($B110^4+('alpha plot'!$J$4*$B110^3)+('alpha plot'!$J$4*'alpha plot'!$J$5*$B110^2)+('alpha plot'!$J$4*'alpha plot'!$J$5*'alpha plot'!$J$6*$B110)+('alpha plot'!$J$4*'alpha plot'!$J$5*'alpha plot'!$J$6*'alpha plot'!$J$7))</f>
        <v>6.4304327620448434E-19</v>
      </c>
      <c r="E110" s="4">
        <f t="shared" si="3"/>
        <v>6.1909856659000386E-4</v>
      </c>
      <c r="F110" s="4">
        <f>'alpha plot'!$J$4*$B110^3 / $D110</f>
        <v>0.98543821304436263</v>
      </c>
      <c r="G110" s="4">
        <f>'alpha plot'!$J$4*'alpha plot'!$J$5*$B110^2 / $D110</f>
        <v>1.3942686984426748E-2</v>
      </c>
      <c r="H110" s="4">
        <f>'alpha plot'!$J$4*'alpha plot'!$J$5*'alpha plot'!$J$6*$B110 / $D110</f>
        <v>1.4046204636214675E-9</v>
      </c>
      <c r="I110" s="4">
        <f>'alpha plot'!$J$4*'alpha plot'!$J$5*'alpha plot'!$J$6*'alpha plot'!$J$7 / $D110</f>
        <v>0</v>
      </c>
    </row>
    <row r="111" spans="2:9" x14ac:dyDescent="0.25">
      <c r="B111" s="4">
        <f t="shared" si="4"/>
        <v>3.9810717055350716E-6</v>
      </c>
      <c r="C111" s="6">
        <f t="shared" si="5"/>
        <v>5.3999999999999888</v>
      </c>
      <c r="D111" s="4">
        <f>($B111^4+('alpha plot'!$J$4*$B111^3)+('alpha plot'!$J$4*'alpha plot'!$J$5*$B111^2)+('alpha plot'!$J$4*'alpha plot'!$J$5*'alpha plot'!$J$6*$B111)+('alpha plot'!$J$4*'alpha plot'!$J$5*'alpha plot'!$J$6*'alpha plot'!$J$7))</f>
        <v>4.5598361063179631E-19</v>
      </c>
      <c r="E111" s="4">
        <f t="shared" si="3"/>
        <v>5.5087208683431426E-4</v>
      </c>
      <c r="F111" s="4">
        <f>'alpha plot'!$J$4*$B111^3 / $D111</f>
        <v>0.98383069361609365</v>
      </c>
      <c r="G111" s="4">
        <f>'alpha plot'!$J$4*'alpha plot'!$J$5*$B111^2 / $D111</f>
        <v>1.5618432531644175E-2</v>
      </c>
      <c r="H111" s="4">
        <f>'alpha plot'!$J$4*'alpha plot'!$J$5*'alpha plot'!$J$6*$B111 / $D111</f>
        <v>1.7654277940957727E-9</v>
      </c>
      <c r="I111" s="4">
        <f>'alpha plot'!$J$4*'alpha plot'!$J$5*'alpha plot'!$J$6*'alpha plot'!$J$7 / $D111</f>
        <v>0</v>
      </c>
    </row>
    <row r="112" spans="2:9" x14ac:dyDescent="0.25">
      <c r="B112" s="4">
        <f t="shared" si="4"/>
        <v>3.5481338923358448E-6</v>
      </c>
      <c r="C112" s="6">
        <f t="shared" si="5"/>
        <v>5.4499999999999886</v>
      </c>
      <c r="D112" s="4">
        <f>($B112^4+('alpha plot'!$J$4*$B112^3)+('alpha plot'!$J$4*'alpha plot'!$J$5*$B112^2)+('alpha plot'!$J$4*'alpha plot'!$J$5*'alpha plot'!$J$6*$B112)+('alpha plot'!$J$4*'alpha plot'!$J$5*'alpha plot'!$J$6*'alpha plot'!$J$7))</f>
        <v>3.2340753057247323E-19</v>
      </c>
      <c r="E112" s="4">
        <f t="shared" si="3"/>
        <v>4.9006069514083623E-4</v>
      </c>
      <c r="F112" s="4">
        <f>'alpha plot'!$J$4*$B112^3 / $D112</f>
        <v>0.98201805461109681</v>
      </c>
      <c r="G112" s="4">
        <f>'alpha plot'!$J$4*'alpha plot'!$J$5*$B112^2 / $D112</f>
        <v>1.7491882475315215E-2</v>
      </c>
      <c r="H112" s="4">
        <f>'alpha plot'!$J$4*'alpha plot'!$J$5*'alpha plot'!$J$6*$B112 / $D112</f>
        <v>2.2184470351849936E-9</v>
      </c>
      <c r="I112" s="4">
        <f>'alpha plot'!$J$4*'alpha plot'!$J$5*'alpha plot'!$J$6*'alpha plot'!$J$7 / $D112</f>
        <v>0</v>
      </c>
    </row>
    <row r="113" spans="2:9" x14ac:dyDescent="0.25">
      <c r="B113" s="4">
        <f t="shared" si="4"/>
        <v>3.1622776601684609E-6</v>
      </c>
      <c r="C113" s="6">
        <f t="shared" si="5"/>
        <v>5.4999999999999885</v>
      </c>
      <c r="D113" s="4">
        <f>($B113^4+('alpha plot'!$J$4*$B113^3)+('alpha plot'!$J$4*'alpha plot'!$J$5*$B113^2)+('alpha plot'!$J$4*'alpha plot'!$J$5*'alpha plot'!$J$6*$B113)+('alpha plot'!$J$4*'alpha plot'!$J$5*'alpha plot'!$J$6*'alpha plot'!$J$7))</f>
        <v>2.2943146227742854E-19</v>
      </c>
      <c r="E113" s="4">
        <f t="shared" si="3"/>
        <v>4.3586001242972651E-4</v>
      </c>
      <c r="F113" s="4">
        <f>'alpha plot'!$J$4*$B113^3 / $D113</f>
        <v>0.9799786803699797</v>
      </c>
      <c r="G113" s="4">
        <f>'alpha plot'!$J$4*'alpha plot'!$J$5*$B113^2 / $D113</f>
        <v>1.9585456830531232E-2</v>
      </c>
      <c r="H113" s="4">
        <f>'alpha plot'!$J$4*'alpha plot'!$J$5*'alpha plot'!$J$6*$B113 / $D113</f>
        <v>2.787059366972078E-9</v>
      </c>
      <c r="I113" s="4">
        <f>'alpha plot'!$J$4*'alpha plot'!$J$5*'alpha plot'!$J$6*'alpha plot'!$J$7 / $D113</f>
        <v>0</v>
      </c>
    </row>
    <row r="114" spans="2:9" x14ac:dyDescent="0.25">
      <c r="B114" s="4">
        <f t="shared" si="4"/>
        <v>2.818382931264528E-6</v>
      </c>
      <c r="C114" s="6">
        <f t="shared" si="5"/>
        <v>5.5499999999999883</v>
      </c>
      <c r="D114" s="4">
        <f>($B114^4+('alpha plot'!$J$4*$B114^3)+('alpha plot'!$J$4*'alpha plot'!$J$5*$B114^2)+('alpha plot'!$J$4*'alpha plot'!$J$5*'alpha plot'!$J$6*$B114)+('alpha plot'!$J$4*'alpha plot'!$J$5*'alpha plot'!$J$6*'alpha plot'!$J$7))</f>
        <v>1.6280549906586868E-19</v>
      </c>
      <c r="E114" s="4">
        <f t="shared" si="3"/>
        <v>3.8755284563513656E-4</v>
      </c>
      <c r="F114" s="4">
        <f>'alpha plot'!$J$4*$B114^3 / $D114</f>
        <v>0.97768855392177179</v>
      </c>
      <c r="G114" s="4">
        <f>'alpha plot'!$J$4*'alpha plot'!$J$5*$B114^2 / $D114</f>
        <v>2.1923889732092795E-2</v>
      </c>
      <c r="H114" s="4">
        <f>'alpha plot'!$J$4*'alpha plot'!$J$5*'alpha plot'!$J$6*$B114 / $D114</f>
        <v>3.5005003294620705E-9</v>
      </c>
      <c r="I114" s="4">
        <f>'alpha plot'!$J$4*'alpha plot'!$J$5*'alpha plot'!$J$6*'alpha plot'!$J$7 / $D114</f>
        <v>0</v>
      </c>
    </row>
    <row r="115" spans="2:9" x14ac:dyDescent="0.25">
      <c r="B115" s="4">
        <f t="shared" si="4"/>
        <v>2.5118864315096475E-6</v>
      </c>
      <c r="C115" s="6">
        <f t="shared" si="5"/>
        <v>5.5999999999999881</v>
      </c>
      <c r="D115" s="4">
        <f>($B115^4+('alpha plot'!$J$4*$B115^3)+('alpha plot'!$J$4*'alpha plot'!$J$5*$B115^2)+('alpha plot'!$J$4*'alpha plot'!$J$5*'alpha plot'!$J$6*$B115)+('alpha plot'!$J$4*'alpha plot'!$J$5*'alpha plot'!$J$6*'alpha plot'!$J$7))</f>
        <v>1.1556093665554293E-19</v>
      </c>
      <c r="E115" s="4">
        <f t="shared" si="3"/>
        <v>3.4449977827732037E-4</v>
      </c>
      <c r="F115" s="4">
        <f>'alpha plot'!$J$4*$B115^3 / $D115</f>
        <v>0.97512108542250397</v>
      </c>
      <c r="G115" s="4">
        <f>'alpha plot'!$J$4*'alpha plot'!$J$5*$B115^2 / $D115</f>
        <v>2.4534410403922575E-2</v>
      </c>
      <c r="H115" s="4">
        <f>'alpha plot'!$J$4*'alpha plot'!$J$5*'alpha plot'!$J$6*$B115 / $D115</f>
        <v>4.3952961181966375E-9</v>
      </c>
      <c r="I115" s="4">
        <f>'alpha plot'!$J$4*'alpha plot'!$J$5*'alpha plot'!$J$6*'alpha plot'!$J$7 / $D115</f>
        <v>0</v>
      </c>
    </row>
    <row r="116" spans="2:9" x14ac:dyDescent="0.25">
      <c r="B116" s="4">
        <f t="shared" si="4"/>
        <v>2.2387211385684007E-6</v>
      </c>
      <c r="C116" s="6">
        <f t="shared" si="5"/>
        <v>5.6499999999999879</v>
      </c>
      <c r="D116" s="4">
        <f>($B116^4+('alpha plot'!$J$4*$B116^3)+('alpha plot'!$J$4*'alpha plot'!$J$5*$B116^2)+('alpha plot'!$J$4*'alpha plot'!$J$5*'alpha plot'!$J$6*$B116)+('alpha plot'!$J$4*'alpha plot'!$J$5*'alpha plot'!$J$6*'alpha plot'!$J$7))</f>
        <v>8.2052726275928386E-20</v>
      </c>
      <c r="E116" s="4">
        <f t="shared" si="3"/>
        <v>3.0613077048321802E-4</v>
      </c>
      <c r="F116" s="4">
        <f>'alpha plot'!$J$4*$B116^3 / $D116</f>
        <v>0.97224694073668683</v>
      </c>
      <c r="G116" s="4">
        <f>'alpha plot'!$J$4*'alpha plot'!$J$5*$B116^2 / $D116</f>
        <v>2.7446922975789472E-2</v>
      </c>
      <c r="H116" s="4">
        <f>'alpha plot'!$J$4*'alpha plot'!$J$5*'alpha plot'!$J$6*$B116 / $D116</f>
        <v>5.5170405667422485E-9</v>
      </c>
      <c r="I116" s="4">
        <f>'alpha plot'!$J$4*'alpha plot'!$J$5*'alpha plot'!$J$6*'alpha plot'!$J$7 / $D116</f>
        <v>0</v>
      </c>
    </row>
    <row r="117" spans="2:9" x14ac:dyDescent="0.25">
      <c r="B117" s="4">
        <f t="shared" si="4"/>
        <v>1.995262314968935E-6</v>
      </c>
      <c r="C117" s="6">
        <f t="shared" si="5"/>
        <v>5.6999999999999877</v>
      </c>
      <c r="D117" s="4">
        <f>($B117^4+('alpha plot'!$J$4*$B117^3)+('alpha plot'!$J$4*'alpha plot'!$J$5*$B117^2)+('alpha plot'!$J$4*'alpha plot'!$J$5*'alpha plot'!$J$6*$B117)+('alpha plot'!$J$4*'alpha plot'!$J$5*'alpha plot'!$J$6*'alpha plot'!$J$7))</f>
        <v>5.8281489357310202E-20</v>
      </c>
      <c r="E117" s="4">
        <f t="shared" si="3"/>
        <v>2.7193766150083776E-4</v>
      </c>
      <c r="F117" s="4">
        <f>'alpha plot'!$J$4*$B117^3 / $D117</f>
        <v>0.96903387527822848</v>
      </c>
      <c r="G117" s="4">
        <f>'alpha plot'!$J$4*'alpha plot'!$J$5*$B117^2 / $D117</f>
        <v>3.0694180137681566E-2</v>
      </c>
      <c r="H117" s="4">
        <f>'alpha plot'!$J$4*'alpha plot'!$J$5*'alpha plot'!$J$6*$B117 / $D117</f>
        <v>6.9225890542476137E-9</v>
      </c>
      <c r="I117" s="4">
        <f>'alpha plot'!$J$4*'alpha plot'!$J$5*'alpha plot'!$J$6*'alpha plot'!$J$7 / $D117</f>
        <v>0</v>
      </c>
    </row>
    <row r="118" spans="2:9" x14ac:dyDescent="0.25">
      <c r="B118" s="4">
        <f t="shared" si="4"/>
        <v>1.7782794100389697E-6</v>
      </c>
      <c r="C118" s="6">
        <f t="shared" si="5"/>
        <v>5.7499999999999876</v>
      </c>
      <c r="D118" s="4">
        <f>($B118^4+('alpha plot'!$J$4*$B118^3)+('alpha plot'!$J$4*'alpha plot'!$J$5*$B118^2)+('alpha plot'!$J$4*'alpha plot'!$J$5*'alpha plot'!$J$6*$B118)+('alpha plot'!$J$4*'alpha plot'!$J$5*'alpha plot'!$J$6*'alpha plot'!$J$7))</f>
        <v>4.1413444371772072E-20</v>
      </c>
      <c r="E118" s="4">
        <f t="shared" si="3"/>
        <v>2.4146747877887653E-4</v>
      </c>
      <c r="F118" s="4">
        <f>'alpha plot'!$J$4*$B118^3 / $D118</f>
        <v>0.96544657966893332</v>
      </c>
      <c r="G118" s="4">
        <f>'alpha plot'!$J$4*'alpha plot'!$J$5*$B118^2 / $D118</f>
        <v>3.4311944169527021E-2</v>
      </c>
      <c r="H118" s="4">
        <f>'alpha plot'!$J$4*'alpha plot'!$J$5*'alpha plot'!$J$6*$B118 / $D118</f>
        <v>8.6827608693668655E-9</v>
      </c>
      <c r="I118" s="4">
        <f>'alpha plot'!$J$4*'alpha plot'!$J$5*'alpha plot'!$J$6*'alpha plot'!$J$7 / $D118</f>
        <v>0</v>
      </c>
    </row>
    <row r="119" spans="2:9" x14ac:dyDescent="0.25">
      <c r="B119" s="4">
        <f t="shared" si="4"/>
        <v>1.5848931924611562E-6</v>
      </c>
      <c r="C119" s="6">
        <f t="shared" si="5"/>
        <v>5.7999999999999874</v>
      </c>
      <c r="D119" s="4">
        <f>($B119^4+('alpha plot'!$J$4*$B119^3)+('alpha plot'!$J$4*'alpha plot'!$J$5*$B119^2)+('alpha plot'!$J$4*'alpha plot'!$J$5*'alpha plot'!$J$6*$B119)+('alpha plot'!$J$4*'alpha plot'!$J$5*'alpha plot'!$J$6*'alpha plot'!$J$7))</f>
        <v>2.9440450912051219E-20</v>
      </c>
      <c r="E119" s="4">
        <f t="shared" si="3"/>
        <v>2.1431646762651446E-4</v>
      </c>
      <c r="F119" s="4">
        <f>'alpha plot'!$J$4*$B119^3 / $D119</f>
        <v>0.96144654546610031</v>
      </c>
      <c r="G119" s="4">
        <f>'alpha plot'!$J$4*'alpha plot'!$J$5*$B119^2 / $D119</f>
        <v>3.8339127180613948E-2</v>
      </c>
      <c r="H119" s="4">
        <f>'alpha plot'!$J$4*'alpha plot'!$J$5*'alpha plot'!$J$6*$B119 / $D119</f>
        <v>1.0885659244005565E-8</v>
      </c>
      <c r="I119" s="4">
        <f>'alpha plot'!$J$4*'alpha plot'!$J$5*'alpha plot'!$J$6*'alpha plot'!$J$7 / $D119</f>
        <v>0</v>
      </c>
    </row>
    <row r="120" spans="2:9" x14ac:dyDescent="0.25">
      <c r="B120" s="4">
        <f t="shared" si="4"/>
        <v>1.4125375446227931E-6</v>
      </c>
      <c r="C120" s="6">
        <f t="shared" si="5"/>
        <v>5.8499999999999872</v>
      </c>
      <c r="D120" s="4">
        <f>($B120^4+('alpha plot'!$J$4*$B120^3)+('alpha plot'!$J$4*'alpha plot'!$J$5*$B120^2)+('alpha plot'!$J$4*'alpha plot'!$J$5*'alpha plot'!$J$6*$B120)+('alpha plot'!$J$4*'alpha plot'!$J$5*'alpha plot'!$J$6*'alpha plot'!$J$7))</f>
        <v>2.0939259110380358E-20</v>
      </c>
      <c r="E120" s="4">
        <f t="shared" si="3"/>
        <v>1.9012476442214934E-4</v>
      </c>
      <c r="F120" s="4">
        <f>'alpha plot'!$J$4*$B120^3 / $D120</f>
        <v>0.95699196116055518</v>
      </c>
      <c r="G120" s="4">
        <f>'alpha plot'!$J$4*'alpha plot'!$J$5*$B120^2 / $D120</f>
        <v>4.2817900434284233E-2</v>
      </c>
      <c r="H120" s="4">
        <f>'alpha plot'!$J$4*'alpha plot'!$J$5*'alpha plot'!$J$6*$B120 / $D120</f>
        <v>1.3640738448883696E-8</v>
      </c>
      <c r="I120" s="4">
        <f>'alpha plot'!$J$4*'alpha plot'!$J$5*'alpha plot'!$J$6*'alpha plot'!$J$7 / $D120</f>
        <v>0</v>
      </c>
    </row>
    <row r="121" spans="2:9" x14ac:dyDescent="0.25">
      <c r="B121" s="4">
        <f t="shared" si="4"/>
        <v>1.2589254117942023E-6</v>
      </c>
      <c r="C121" s="6">
        <f t="shared" si="5"/>
        <v>5.899999999999987</v>
      </c>
      <c r="D121" s="4">
        <f>($B121^4+('alpha plot'!$J$4*$B121^3)+('alpha plot'!$J$4*'alpha plot'!$J$5*$B121^2)+('alpha plot'!$J$4*'alpha plot'!$J$5*'alpha plot'!$J$6*$B121)+('alpha plot'!$J$4*'alpha plot'!$J$5*'alpha plot'!$J$6*'alpha plot'!$J$7))</f>
        <v>1.4901002126245551E-20</v>
      </c>
      <c r="E121" s="4">
        <f t="shared" si="3"/>
        <v>1.6857164439199726E-4</v>
      </c>
      <c r="F121" s="4">
        <f>'alpha plot'!$J$4*$B121^3 / $D121</f>
        <v>0.95203765083981617</v>
      </c>
      <c r="G121" s="4">
        <f>'alpha plot'!$J$4*'alpha plot'!$J$5*$B121^2 / $D121</f>
        <v>4.7793760432021708E-2</v>
      </c>
      <c r="H121" s="4">
        <f>'alpha plot'!$J$4*'alpha plot'!$J$5*'alpha plot'!$J$6*$B121 / $D121</f>
        <v>1.7083770009660883E-8</v>
      </c>
      <c r="I121" s="4">
        <f>'alpha plot'!$J$4*'alpha plot'!$J$5*'alpha plot'!$J$6*'alpha plot'!$J$7 / $D121</f>
        <v>0</v>
      </c>
    </row>
    <row r="122" spans="2:9" x14ac:dyDescent="0.25">
      <c r="B122" s="4">
        <f t="shared" si="4"/>
        <v>1.1220184543019952E-6</v>
      </c>
      <c r="C122" s="6">
        <f t="shared" si="5"/>
        <v>5.9499999999999869</v>
      </c>
      <c r="D122" s="4">
        <f>($B122^4+('alpha plot'!$J$4*$B122^3)+('alpha plot'!$J$4*'alpha plot'!$J$5*$B122^2)+('alpha plot'!$J$4*'alpha plot'!$J$5*'alpha plot'!$J$6*$B122)+('alpha plot'!$J$4*'alpha plot'!$J$5*'alpha plot'!$J$6*'alpha plot'!$J$7))</f>
        <v>1.0610427713983218E-20</v>
      </c>
      <c r="E122" s="4">
        <f t="shared" si="3"/>
        <v>1.4937128221255416E-4</v>
      </c>
      <c r="F122" s="4">
        <f>'alpha plot'!$J$4*$B122^3 / $D122</f>
        <v>0.94653507030946837</v>
      </c>
      <c r="G122" s="4">
        <f>'alpha plot'!$J$4*'alpha plot'!$J$5*$B122^2 / $D122</f>
        <v>5.3315537025434123E-2</v>
      </c>
      <c r="H122" s="4">
        <f>'alpha plot'!$J$4*'alpha plot'!$J$5*'alpha plot'!$J$6*$B122 / $D122</f>
        <v>2.1382885075959569E-8</v>
      </c>
      <c r="I122" s="4">
        <f>'alpha plot'!$J$4*'alpha plot'!$J$5*'alpha plot'!$J$6*'alpha plot'!$J$7 / $D122</f>
        <v>0</v>
      </c>
    </row>
    <row r="123" spans="2:9" x14ac:dyDescent="0.25">
      <c r="B123" s="4">
        <f t="shared" si="4"/>
        <v>1.000000000000029E-6</v>
      </c>
      <c r="C123" s="6">
        <f t="shared" si="5"/>
        <v>5.9999999999999867</v>
      </c>
      <c r="D123" s="4">
        <f>($B123^4+('alpha plot'!$J$4*$B123^3)+('alpha plot'!$J$4*'alpha plot'!$J$5*$B123^2)+('alpha plot'!$J$4*'alpha plot'!$J$5*'alpha plot'!$J$6*$B123)+('alpha plot'!$J$4*'alpha plot'!$J$5*'alpha plot'!$J$6*'alpha plot'!$J$7))</f>
        <v>7.5603522022090451E-21</v>
      </c>
      <c r="E123" s="4">
        <f t="shared" si="3"/>
        <v>1.3226897018209387E-4</v>
      </c>
      <c r="F123" s="4">
        <f>'alpha plot'!$J$4*$B123^3 / $D123</f>
        <v>0.94043237799466017</v>
      </c>
      <c r="G123" s="4">
        <f>'alpha plot'!$J$4*'alpha plot'!$J$5*$B123^2 / $D123</f>
        <v>5.9435326289260799E-2</v>
      </c>
      <c r="H123" s="4">
        <f>'alpha plot'!$J$4*'alpha plot'!$J$5*'alpha plot'!$J$6*$B123 / $D123</f>
        <v>2.6745896830166582E-8</v>
      </c>
      <c r="I123" s="4">
        <f>'alpha plot'!$J$4*'alpha plot'!$J$5*'alpha plot'!$J$6*'alpha plot'!$J$7 / $D123</f>
        <v>0</v>
      </c>
    </row>
    <row r="124" spans="2:9" x14ac:dyDescent="0.25">
      <c r="B124" s="4">
        <f t="shared" si="4"/>
        <v>8.9125093813377165E-7</v>
      </c>
      <c r="C124" s="6">
        <f t="shared" si="5"/>
        <v>6.0499999999999865</v>
      </c>
      <c r="D124" s="4">
        <f>($B124^4+('alpha plot'!$J$4*$B124^3)+('alpha plot'!$J$4*'alpha plot'!$J$5*$B124^2)+('alpha plot'!$J$4*'alpha plot'!$J$5*'alpha plot'!$J$6*$B124)+('alpha plot'!$J$4*'alpha plot'!$J$5*'alpha plot'!$J$6*'alpha plot'!$J$7))</f>
        <v>5.3910586454644152E-21</v>
      </c>
      <c r="E124" s="4">
        <f t="shared" si="3"/>
        <v>1.170377445274319E-4</v>
      </c>
      <c r="F124" s="4">
        <f>'alpha plot'!$J$4*$B124^3 / $D124</f>
        <v>0.93367460048063533</v>
      </c>
      <c r="G124" s="4">
        <f>'alpha plot'!$J$4*'alpha plot'!$J$5*$B124^2 / $D124</f>
        <v>6.6208328345702519E-2</v>
      </c>
      <c r="H124" s="4">
        <f>'alpha plot'!$J$4*'alpha plot'!$J$5*'alpha plot'!$J$6*$B124 / $D124</f>
        <v>3.3429134804561919E-8</v>
      </c>
      <c r="I124" s="4">
        <f>'alpha plot'!$J$4*'alpha plot'!$J$5*'alpha plot'!$J$6*'alpha plot'!$J$7 / $D124</f>
        <v>0</v>
      </c>
    </row>
    <row r="125" spans="2:9" x14ac:dyDescent="0.25">
      <c r="B125" s="4">
        <f t="shared" si="4"/>
        <v>7.9432823472430528E-7</v>
      </c>
      <c r="C125" s="6">
        <f t="shared" si="5"/>
        <v>6.0999999999999863</v>
      </c>
      <c r="D125" s="4">
        <f>($B125^4+('alpha plot'!$J$4*$B125^3)+('alpha plot'!$J$4*'alpha plot'!$J$5*$B125^2)+('alpha plot'!$J$4*'alpha plot'!$J$5*'alpha plot'!$J$6*$B125)+('alpha plot'!$J$4*'alpha plot'!$J$5*'alpha plot'!$J$6*'alpha plot'!$J$7))</f>
        <v>3.8473614435375008E-21</v>
      </c>
      <c r="E125" s="4">
        <f t="shared" si="3"/>
        <v>1.0347537562977203E-4</v>
      </c>
      <c r="F125" s="4">
        <f>'alpha plot'!$J$4*$B125^3 / $D125</f>
        <v>0.92620391491311993</v>
      </c>
      <c r="G125" s="4">
        <f>'alpha plot'!$J$4*'alpha plot'!$J$5*$B125^2 / $D125</f>
        <v>7.3692567963199535E-2</v>
      </c>
      <c r="H125" s="4">
        <f>'alpha plot'!$J$4*'alpha plot'!$J$5*'alpha plot'!$J$6*$B125 / $D125</f>
        <v>4.1748050911157028E-8</v>
      </c>
      <c r="I125" s="4">
        <f>'alpha plot'!$J$4*'alpha plot'!$J$5*'alpha plot'!$J$6*'alpha plot'!$J$7 / $D125</f>
        <v>0</v>
      </c>
    </row>
    <row r="126" spans="2:9" x14ac:dyDescent="0.25">
      <c r="B126" s="4">
        <f t="shared" si="4"/>
        <v>7.0794578438415939E-7</v>
      </c>
      <c r="C126" s="6">
        <f t="shared" si="5"/>
        <v>6.1499999999999861</v>
      </c>
      <c r="D126" s="4">
        <f>($B126^4+('alpha plot'!$J$4*$B126^3)+('alpha plot'!$J$4*'alpha plot'!$J$5*$B126^2)+('alpha plot'!$J$4*'alpha plot'!$J$5*'alpha plot'!$J$6*$B126)+('alpha plot'!$J$4*'alpha plot'!$J$5*'alpha plot'!$J$6*'alpha plot'!$J$7))</f>
        <v>2.7481840150515821E-21</v>
      </c>
      <c r="E126" s="4">
        <f t="shared" si="3"/>
        <v>9.1401682629419477E-5</v>
      </c>
      <c r="F126" s="4">
        <f>'alpha plot'!$J$4*$B126^3 / $D126</f>
        <v>0.91796007240934363</v>
      </c>
      <c r="G126" s="4">
        <f>'alpha plot'!$J$4*'alpha plot'!$J$5*$B126^2 / $D126</f>
        <v>8.1948473818143727E-2</v>
      </c>
      <c r="H126" s="4">
        <f>'alpha plot'!$J$4*'alpha plot'!$J$5*'alpha plot'!$J$6*$B126 / $D126</f>
        <v>5.2089883196696685E-8</v>
      </c>
      <c r="I126" s="4">
        <f>'alpha plot'!$J$4*'alpha plot'!$J$5*'alpha plot'!$J$6*'alpha plot'!$J$7 / $D126</f>
        <v>0</v>
      </c>
    </row>
    <row r="127" spans="2:9" x14ac:dyDescent="0.25">
      <c r="B127" s="4">
        <f t="shared" si="4"/>
        <v>6.3095734448021276E-7</v>
      </c>
      <c r="C127" s="6">
        <f t="shared" si="5"/>
        <v>6.199999999999986</v>
      </c>
      <c r="D127" s="4">
        <f>($B127^4+('alpha plot'!$J$4*$B127^3)+('alpha plot'!$J$4*'alpha plot'!$J$5*$B127^2)+('alpha plot'!$J$4*'alpha plot'!$J$5*'alpha plot'!$J$6*$B127)+('alpha plot'!$J$4*'alpha plot'!$J$5*'alpha plot'!$J$6*'alpha plot'!$J$7))</f>
        <v>1.9650001230101648E-21</v>
      </c>
      <c r="E127" s="4">
        <f t="shared" si="3"/>
        <v>8.0656137060868319E-5</v>
      </c>
      <c r="F127" s="4">
        <f>'alpha plot'!$J$4*$B127^3 / $D127</f>
        <v>0.90888098778721482</v>
      </c>
      <c r="G127" s="4">
        <f>'alpha plot'!$J$4*'alpha plot'!$J$5*$B127^2 / $D127</f>
        <v>9.1038291147038652E-2</v>
      </c>
      <c r="H127" s="4">
        <f>'alpha plot'!$J$4*'alpha plot'!$J$5*'alpha plot'!$J$6*$B127 / $D127</f>
        <v>6.4928685551503477E-8</v>
      </c>
      <c r="I127" s="4">
        <f>'alpha plot'!$J$4*'alpha plot'!$J$5*'alpha plot'!$J$6*'alpha plot'!$J$7 / $D127</f>
        <v>0</v>
      </c>
    </row>
    <row r="128" spans="2:9" x14ac:dyDescent="0.25">
      <c r="B128" s="4">
        <f t="shared" si="4"/>
        <v>5.6234132519036661E-7</v>
      </c>
      <c r="C128" s="6">
        <f t="shared" si="5"/>
        <v>6.2499999999999858</v>
      </c>
      <c r="D128" s="4">
        <f>($B128^4+('alpha plot'!$J$4*$B128^3)+('alpha plot'!$J$4*'alpha plot'!$J$5*$B128^2)+('alpha plot'!$J$4*'alpha plot'!$J$5*'alpha plot'!$J$6*$B128)+('alpha plot'!$J$4*'alpha plot'!$J$5*'alpha plot'!$J$6*'alpha plot'!$J$7))</f>
        <v>1.4065543533631389E-21</v>
      </c>
      <c r="E128" s="4">
        <f t="shared" si="3"/>
        <v>7.1095723930545362E-5</v>
      </c>
      <c r="F128" s="4">
        <f>'alpha plot'!$J$4*$B128^3 / $D128</f>
        <v>0.89890352087329928</v>
      </c>
      <c r="G128" s="4">
        <f>'alpha plot'!$J$4*'alpha plot'!$J$5*$B128^2 / $D128</f>
        <v>0.10102530255972325</v>
      </c>
      <c r="H128" s="4">
        <f>'alpha plot'!$J$4*'alpha plot'!$J$5*'alpha plot'!$J$6*$B128 / $D128</f>
        <v>8.0843046945706237E-8</v>
      </c>
      <c r="I128" s="4">
        <f>'alpha plot'!$J$4*'alpha plot'!$J$5*'alpha plot'!$J$6*'alpha plot'!$J$7 / $D128</f>
        <v>0</v>
      </c>
    </row>
    <row r="129" spans="2:9" x14ac:dyDescent="0.25">
      <c r="B129" s="4">
        <f t="shared" si="4"/>
        <v>5.0118723362728817E-7</v>
      </c>
      <c r="C129" s="6">
        <f t="shared" si="5"/>
        <v>6.2999999999999856</v>
      </c>
      <c r="D129" s="4">
        <f>($B129^4+('alpha plot'!$J$4*$B129^3)+('alpha plot'!$J$4*'alpha plot'!$J$5*$B129^2)+('alpha plot'!$J$4*'alpha plot'!$J$5*'alpha plot'!$J$6*$B129)+('alpha plot'!$J$4*'alpha plot'!$J$5*'alpha plot'!$J$6*'alpha plot'!$J$7))</f>
        <v>1.0080312840416312E-21</v>
      </c>
      <c r="E129" s="4">
        <f t="shared" si="3"/>
        <v>6.2593032028777297E-5</v>
      </c>
      <c r="F129" s="4">
        <f>'alpha plot'!$J$4*$B129^3 / $D129</f>
        <v>0.88796447288512026</v>
      </c>
      <c r="G129" s="4">
        <f>'alpha plot'!$J$4*'alpha plot'!$J$5*$B129^2 / $D129</f>
        <v>0.11197283354602204</v>
      </c>
      <c r="H129" s="4">
        <f>'alpha plot'!$J$4*'alpha plot'!$J$5*'alpha plot'!$J$6*$B129 / $D129</f>
        <v>1.0053682878359425E-7</v>
      </c>
      <c r="I129" s="4">
        <f>'alpha plot'!$J$4*'alpha plot'!$J$5*'alpha plot'!$J$6*'alpha plot'!$J$7 / $D129</f>
        <v>0</v>
      </c>
    </row>
    <row r="130" spans="2:9" x14ac:dyDescent="0.25">
      <c r="B130" s="4">
        <f t="shared" si="4"/>
        <v>4.4668359215097757E-7</v>
      </c>
      <c r="C130" s="6">
        <f t="shared" si="5"/>
        <v>6.3499999999999854</v>
      </c>
      <c r="D130" s="4">
        <f>($B130^4+('alpha plot'!$J$4*$B130^3)+('alpha plot'!$J$4*'alpha plot'!$J$5*$B130^2)+('alpha plot'!$J$4*'alpha plot'!$J$5*'alpha plot'!$J$6*$B130)+('alpha plot'!$J$4*'alpha plot'!$J$5*'alpha plot'!$J$6*'alpha plot'!$J$7))</f>
        <v>7.2337682922897977E-22</v>
      </c>
      <c r="E130" s="4">
        <f t="shared" si="3"/>
        <v>5.5034548311130768E-5</v>
      </c>
      <c r="F130" s="4">
        <f>'alpha plot'!$J$4*$B130^3 / $D130</f>
        <v>0.87600181732192017</v>
      </c>
      <c r="G130" s="4">
        <f>'alpha plot'!$J$4*'alpha plot'!$J$5*$B130^2 / $D130</f>
        <v>0.12394302326652896</v>
      </c>
      <c r="H130" s="4">
        <f>'alpha plot'!$J$4*'alpha plot'!$J$5*'alpha plot'!$J$6*$B130 / $D130</f>
        <v>1.2486323977417664E-7</v>
      </c>
      <c r="I130" s="4">
        <f>'alpha plot'!$J$4*'alpha plot'!$J$5*'alpha plot'!$J$6*'alpha plot'!$J$7 / $D130</f>
        <v>0</v>
      </c>
    </row>
    <row r="131" spans="2:9" x14ac:dyDescent="0.25">
      <c r="B131" s="4">
        <f t="shared" si="4"/>
        <v>3.9810717055351026E-7</v>
      </c>
      <c r="C131" s="6">
        <f t="shared" si="5"/>
        <v>6.3999999999999853</v>
      </c>
      <c r="D131" s="4">
        <f>($B131^4+('alpha plot'!$J$4*$B131^3)+('alpha plot'!$J$4*'alpha plot'!$J$5*$B131^2)+('alpha plot'!$J$4*'alpha plot'!$J$5*'alpha plot'!$J$6*$B131)+('alpha plot'!$J$4*'alpha plot'!$J$5*'alpha plot'!$J$6*'alpha plot'!$J$7))</f>
        <v>5.1985336387227382E-22</v>
      </c>
      <c r="E131" s="4">
        <f t="shared" ref="E131:E194" si="6">$B131^4 / $D131</f>
        <v>4.8319133934219776E-5</v>
      </c>
      <c r="F131" s="4">
        <f>'alpha plot'!$J$4*$B131^3 / $D131</f>
        <v>0.86295617784187983</v>
      </c>
      <c r="G131" s="4">
        <f>'alpha plot'!$J$4*'alpha plot'!$J$5*$B131^2 / $D131</f>
        <v>0.13699534817164552</v>
      </c>
      <c r="H131" s="4">
        <f>'alpha plot'!$J$4*'alpha plot'!$J$5*'alpha plot'!$J$6*$B131 / $D131</f>
        <v>1.5485254031352415E-7</v>
      </c>
      <c r="I131" s="4">
        <f>'alpha plot'!$J$4*'alpha plot'!$J$5*'alpha plot'!$J$6*'alpha plot'!$J$7 / $D131</f>
        <v>0</v>
      </c>
    </row>
    <row r="132" spans="2:9" x14ac:dyDescent="0.25">
      <c r="B132" s="4">
        <f t="shared" si="4"/>
        <v>3.5481338923358723E-7</v>
      </c>
      <c r="C132" s="6">
        <f t="shared" si="5"/>
        <v>6.4499999999999851</v>
      </c>
      <c r="D132" s="4">
        <f>($B132^4+('alpha plot'!$J$4*$B132^3)+('alpha plot'!$J$4*'alpha plot'!$J$5*$B132^2)+('alpha plot'!$J$4*'alpha plot'!$J$5*'alpha plot'!$J$6*$B132)+('alpha plot'!$J$4*'alpha plot'!$J$5*'alpha plot'!$J$6*'alpha plot'!$J$7))</f>
        <v>3.7417801986159566E-22</v>
      </c>
      <c r="E132" s="4">
        <f t="shared" si="6"/>
        <v>4.235666202540593E-5</v>
      </c>
      <c r="F132" s="4">
        <f>'alpha plot'!$J$4*$B132^3 / $D132</f>
        <v>0.84877255520471284</v>
      </c>
      <c r="G132" s="4">
        <f>'alpha plot'!$J$4*'alpha plot'!$J$5*$B132^2 / $D132</f>
        <v>0.15118489638964269</v>
      </c>
      <c r="H132" s="4">
        <f>'alpha plot'!$J$4*'alpha plot'!$J$5*'alpha plot'!$J$6*$B132 / $D132</f>
        <v>1.9174361915229292E-7</v>
      </c>
      <c r="I132" s="4">
        <f>'alpha plot'!$J$4*'alpha plot'!$J$5*'alpha plot'!$J$6*'alpha plot'!$J$7 / $D132</f>
        <v>0</v>
      </c>
    </row>
    <row r="133" spans="2:9" x14ac:dyDescent="0.25">
      <c r="B133" s="4">
        <f t="shared" ref="B133:B144" si="7">10^(-C133)</f>
        <v>3.1622776601684856E-7</v>
      </c>
      <c r="C133" s="6">
        <f t="shared" ref="C133:C144" si="8">C132+0.05</f>
        <v>6.4999999999999849</v>
      </c>
      <c r="D133" s="4">
        <f>($B133^4+('alpha plot'!$J$4*$B133^3)+('alpha plot'!$J$4*'alpha plot'!$J$5*$B133^2)+('alpha plot'!$J$4*'alpha plot'!$J$5*'alpha plot'!$J$6*$B133)+('alpha plot'!$J$4*'alpha plot'!$J$5*'alpha plot'!$J$6*'alpha plot'!$J$7))</f>
        <v>2.6978320558190809E-22</v>
      </c>
      <c r="E133" s="4">
        <f t="shared" si="6"/>
        <v>3.7066799537917394E-5</v>
      </c>
      <c r="F133" s="4">
        <f>'alpha plot'!$J$4*$B133^3 / $D133</f>
        <v>0.83340229112123909</v>
      </c>
      <c r="G133" s="4">
        <f>'alpha plot'!$J$4*'alpha plot'!$J$5*$B133^2 / $D133</f>
        <v>0.16656040505961137</v>
      </c>
      <c r="H133" s="4">
        <f>'alpha plot'!$J$4*'alpha plot'!$J$5*'alpha plot'!$J$6*$B133 / $D133</f>
        <v>2.3701961159486444E-7</v>
      </c>
      <c r="I133" s="4">
        <f>'alpha plot'!$J$4*'alpha plot'!$J$5*'alpha plot'!$J$6*'alpha plot'!$J$7 / $D133</f>
        <v>0</v>
      </c>
    </row>
    <row r="134" spans="2:9" x14ac:dyDescent="0.25">
      <c r="B134" s="4">
        <f t="shared" si="7"/>
        <v>2.8183829312645502E-7</v>
      </c>
      <c r="C134" s="6">
        <f t="shared" si="8"/>
        <v>6.5499999999999847</v>
      </c>
      <c r="D134" s="4">
        <f>($B134^4+('alpha plot'!$J$4*$B134^3)+('alpha plot'!$J$4*'alpha plot'!$J$5*$B134^2)+('alpha plot'!$J$4*'alpha plot'!$J$5*'alpha plot'!$J$6*$B134)+('alpha plot'!$J$4*'alpha plot'!$J$5*'alpha plot'!$J$6*'alpha plot'!$J$7))</f>
        <v>1.9487273760872536E-22</v>
      </c>
      <c r="E134" s="4">
        <f t="shared" si="6"/>
        <v>3.2377917620634315E-5</v>
      </c>
      <c r="F134" s="4">
        <f>'alpha plot'!$J$4*$B134^3 / $D134</f>
        <v>0.81680523866719856</v>
      </c>
      <c r="G134" s="4">
        <f>'alpha plot'!$J$4*'alpha plot'!$J$5*$B134^2 / $D134</f>
        <v>0.18316209096755059</v>
      </c>
      <c r="H134" s="4">
        <f>'alpha plot'!$J$4*'alpha plot'!$J$5*'alpha plot'!$J$6*$B134 / $D134</f>
        <v>2.9244763023886285E-7</v>
      </c>
      <c r="I134" s="4">
        <f>'alpha plot'!$J$4*'alpha plot'!$J$5*'alpha plot'!$J$6*'alpha plot'!$J$7 / $D134</f>
        <v>0</v>
      </c>
    </row>
    <row r="135" spans="2:9" x14ac:dyDescent="0.25">
      <c r="B135" s="4">
        <f t="shared" si="7"/>
        <v>2.511886431509667E-7</v>
      </c>
      <c r="C135" s="6">
        <f t="shared" si="8"/>
        <v>6.5999999999999845</v>
      </c>
      <c r="D135" s="4">
        <f>($B135^4+('alpha plot'!$J$4*$B135^3)+('alpha plot'!$J$4*'alpha plot'!$J$5*$B135^2)+('alpha plot'!$J$4*'alpha plot'!$J$5*'alpha plot'!$J$6*$B135)+('alpha plot'!$J$4*'alpha plot'!$J$5*'alpha plot'!$J$6*'alpha plot'!$J$7))</f>
        <v>1.4104213231384435E-22</v>
      </c>
      <c r="E135" s="4">
        <f t="shared" si="6"/>
        <v>2.8226116836328844E-5</v>
      </c>
      <c r="F135" s="4">
        <f>'alpha plot'!$J$4*$B135^3 / $D135</f>
        <v>0.79895208711996957</v>
      </c>
      <c r="G135" s="4">
        <f>'alpha plot'!$J$4*'alpha plot'!$J$5*$B135^2 / $D135</f>
        <v>0.20101932664063499</v>
      </c>
      <c r="H135" s="4">
        <f>'alpha plot'!$J$4*'alpha plot'!$J$5*'alpha plot'!$J$6*$B135 / $D135</f>
        <v>3.6012255909961361E-7</v>
      </c>
      <c r="I135" s="4">
        <f>'alpha plot'!$J$4*'alpha plot'!$J$5*'alpha plot'!$J$6*'alpha plot'!$J$7 / $D135</f>
        <v>0</v>
      </c>
    </row>
    <row r="136" spans="2:9" x14ac:dyDescent="0.25">
      <c r="B136" s="4">
        <f t="shared" si="7"/>
        <v>2.2387211385684182E-7</v>
      </c>
      <c r="C136" s="6">
        <f t="shared" si="8"/>
        <v>6.6499999999999844</v>
      </c>
      <c r="D136" s="4">
        <f>($B136^4+('alpha plot'!$J$4*$B136^3)+('alpha plot'!$J$4*'alpha plot'!$J$5*$B136^2)+('alpha plot'!$J$4*'alpha plot'!$J$5*'alpha plot'!$J$6*$B136)+('alpha plot'!$J$4*'alpha plot'!$J$5*'alpha plot'!$J$6*'alpha plot'!$J$7))</f>
        <v>1.0229901783662125E-22</v>
      </c>
      <c r="E136" s="4">
        <f t="shared" si="6"/>
        <v>2.4554355306925746E-5</v>
      </c>
      <c r="F136" s="4">
        <f>'alpha plot'!$J$4*$B136^3 / $D136</f>
        <v>0.77982676459597222</v>
      </c>
      <c r="G136" s="4">
        <f>'alpha plot'!$J$4*'alpha plot'!$J$5*$B136^2 / $D136</f>
        <v>0.22014823853399385</v>
      </c>
      <c r="H136" s="4">
        <f>'alpha plot'!$J$4*'alpha plot'!$J$5*'alpha plot'!$J$6*$B136 / $D136</f>
        <v>4.4251472697330597E-7</v>
      </c>
      <c r="I136" s="4">
        <f>'alpha plot'!$J$4*'alpha plot'!$J$5*'alpha plot'!$J$6*'alpha plot'!$J$7 / $D136</f>
        <v>0</v>
      </c>
    </row>
    <row r="137" spans="2:9" x14ac:dyDescent="0.25">
      <c r="B137" s="4">
        <f t="shared" si="7"/>
        <v>1.9952623149689507E-7</v>
      </c>
      <c r="C137" s="6">
        <f t="shared" si="8"/>
        <v>6.6999999999999842</v>
      </c>
      <c r="D137" s="4">
        <f>($B137^4+('alpha plot'!$J$4*$B137^3)+('alpha plot'!$J$4*'alpha plot'!$J$5*$B137^2)+('alpha plot'!$J$4*'alpha plot'!$J$5*'alpha plot'!$J$6*$B137)+('alpha plot'!$J$4*'alpha plot'!$J$5*'alpha plot'!$J$6*'alpha plot'!$J$7))</f>
        <v>7.4367388058231721E-23</v>
      </c>
      <c r="E137" s="4">
        <f t="shared" si="6"/>
        <v>2.1311669454093563E-5</v>
      </c>
      <c r="F137" s="4">
        <f>'alpha plot'!$J$4*$B137^3 / $D137</f>
        <v>0.759428816360736</v>
      </c>
      <c r="G137" s="4">
        <f>'alpha plot'!$J$4*'alpha plot'!$J$5*$B137^2 / $D137</f>
        <v>0.24054932944867158</v>
      </c>
      <c r="H137" s="4">
        <f>'alpha plot'!$J$4*'alpha plot'!$J$5*'alpha plot'!$J$6*$B137 / $D137</f>
        <v>5.425211383977183E-7</v>
      </c>
      <c r="I137" s="4">
        <f>'alpha plot'!$J$4*'alpha plot'!$J$5*'alpha plot'!$J$6*'alpha plot'!$J$7 / $D137</f>
        <v>0</v>
      </c>
    </row>
    <row r="138" spans="2:9" x14ac:dyDescent="0.25">
      <c r="B138" s="4">
        <f t="shared" si="7"/>
        <v>1.778279410038987E-7</v>
      </c>
      <c r="C138" s="6">
        <f t="shared" si="8"/>
        <v>6.749999999999984</v>
      </c>
      <c r="D138" s="4">
        <f>($B138^4+('alpha plot'!$J$4*$B138^3)+('alpha plot'!$J$4*'alpha plot'!$J$5*$B138^2)+('alpha plot'!$J$4*'alpha plot'!$J$5*'alpha plot'!$J$6*$B138)+('alpha plot'!$J$4*'alpha plot'!$J$5*'alpha plot'!$J$6*'alpha plot'!$J$7))</f>
        <v>5.4193262090862412E-23</v>
      </c>
      <c r="E138" s="4">
        <f t="shared" si="6"/>
        <v>1.8452478434007305E-5</v>
      </c>
      <c r="F138" s="4">
        <f>'alpha plot'!$J$4*$B138^3 / $D138</f>
        <v>0.73777563258698231</v>
      </c>
      <c r="G138" s="4">
        <f>'alpha plot'!$J$4*'alpha plot'!$J$5*$B138^2 / $D138</f>
        <v>0.26220525141476514</v>
      </c>
      <c r="H138" s="4">
        <f>'alpha plot'!$J$4*'alpha plot'!$J$5*'alpha plot'!$J$6*$B138 / $D138</f>
        <v>6.6351981848599064E-7</v>
      </c>
      <c r="I138" s="4">
        <f>'alpha plot'!$J$4*'alpha plot'!$J$5*'alpha plot'!$J$6*'alpha plot'!$J$7 / $D138</f>
        <v>0</v>
      </c>
    </row>
    <row r="139" spans="2:9" x14ac:dyDescent="0.25">
      <c r="B139" s="4">
        <f t="shared" si="7"/>
        <v>1.5848931924611713E-7</v>
      </c>
      <c r="C139" s="6">
        <f t="shared" si="8"/>
        <v>6.7999999999999838</v>
      </c>
      <c r="D139" s="4">
        <f>($B139^4+('alpha plot'!$J$4*$B139^3)+('alpha plot'!$J$4*'alpha plot'!$J$5*$B139^2)+('alpha plot'!$J$4*'alpha plot'!$J$5*'alpha plot'!$J$6*$B139)+('alpha plot'!$J$4*'alpha plot'!$J$5*'alpha plot'!$J$6*'alpha plot'!$J$7))</f>
        <v>3.959329474929064E-23</v>
      </c>
      <c r="E139" s="4">
        <f t="shared" si="6"/>
        <v>1.5935964624201665E-5</v>
      </c>
      <c r="F139" s="4">
        <f>'alpha plot'!$J$4*$B139^3 / $D139</f>
        <v>0.71490437978425314</v>
      </c>
      <c r="G139" s="4">
        <f>'alpha plot'!$J$4*'alpha plot'!$J$5*$B139^2 / $D139</f>
        <v>0.28507887482437855</v>
      </c>
      <c r="H139" s="4">
        <f>'alpha plot'!$J$4*'alpha plot'!$J$5*'alpha plot'!$J$6*$B139 / $D139</f>
        <v>8.0942674421963137E-7</v>
      </c>
      <c r="I139" s="4">
        <f>'alpha plot'!$J$4*'alpha plot'!$J$5*'alpha plot'!$J$6*'alpha plot'!$J$7 / $D139</f>
        <v>0</v>
      </c>
    </row>
    <row r="140" spans="2:9" x14ac:dyDescent="0.25">
      <c r="B140" s="4">
        <f t="shared" si="7"/>
        <v>1.4125375446228066E-7</v>
      </c>
      <c r="C140" s="6">
        <f t="shared" si="8"/>
        <v>6.8499999999999837</v>
      </c>
      <c r="D140" s="4">
        <f>($B140^4+('alpha plot'!$J$4*$B140^3)+('alpha plot'!$J$4*'alpha plot'!$J$5*$B140^2)+('alpha plot'!$J$4*'alpha plot'!$J$5*'alpha plot'!$J$6*$B140)+('alpha plot'!$J$4*'alpha plot'!$J$5*'alpha plot'!$J$6*'alpha plot'!$J$7))</f>
        <v>2.9004880428718349E-23</v>
      </c>
      <c r="E140" s="4">
        <f t="shared" si="6"/>
        <v>1.372552359013974E-5</v>
      </c>
      <c r="F140" s="4">
        <f>'alpha plot'!$J$4*$B140^3 / $D140</f>
        <v>0.69087347870780202</v>
      </c>
      <c r="G140" s="4">
        <f>'alpha plot'!$J$4*'alpha plot'!$J$5*$B140^2 / $D140</f>
        <v>0.30911181101379209</v>
      </c>
      <c r="H140" s="4">
        <f>'alpha plot'!$J$4*'alpha plot'!$J$5*'alpha plot'!$J$6*$B140 / $D140</f>
        <v>9.8475481579748551E-7</v>
      </c>
      <c r="I140" s="4">
        <f>'alpha plot'!$J$4*'alpha plot'!$J$5*'alpha plot'!$J$6*'alpha plot'!$J$7 / $D140</f>
        <v>0</v>
      </c>
    </row>
    <row r="141" spans="2:9" x14ac:dyDescent="0.25">
      <c r="B141" s="4">
        <f t="shared" si="7"/>
        <v>1.2589254117942122E-7</v>
      </c>
      <c r="C141" s="6">
        <f t="shared" si="8"/>
        <v>6.8999999999999835</v>
      </c>
      <c r="D141" s="4">
        <f>($B141^4+('alpha plot'!$J$4*$B141^3)+('alpha plot'!$J$4*'alpha plot'!$J$5*$B141^2)+('alpha plot'!$J$4*'alpha plot'!$J$5*'alpha plot'!$J$6*$B141)+('alpha plot'!$J$4*'alpha plot'!$J$5*'alpha plot'!$J$6*'alpha plot'!$J$7))</f>
        <v>2.1308340962791099E-23</v>
      </c>
      <c r="E141" s="4">
        <f t="shared" si="6"/>
        <v>1.1788277819921448E-5</v>
      </c>
      <c r="F141" s="4">
        <f>'alpha plot'!$J$4*$B141^3 / $D141</f>
        <v>0.66576347188185991</v>
      </c>
      <c r="G141" s="4">
        <f>'alpha plot'!$J$4*'alpha plot'!$J$5*$B141^2 / $D141</f>
        <v>0.33422354516592639</v>
      </c>
      <c r="H141" s="4">
        <f>'alpha plot'!$J$4*'alpha plot'!$J$5*'alpha plot'!$J$6*$B141 / $D141</f>
        <v>1.1946743938571941E-6</v>
      </c>
      <c r="I141" s="4">
        <f>'alpha plot'!$J$4*'alpha plot'!$J$5*'alpha plot'!$J$6*'alpha plot'!$J$7 / $D141</f>
        <v>0</v>
      </c>
    </row>
    <row r="142" spans="2:9" x14ac:dyDescent="0.25">
      <c r="B142" s="4">
        <f t="shared" si="7"/>
        <v>1.122018454302006E-7</v>
      </c>
      <c r="C142" s="6">
        <f t="shared" si="8"/>
        <v>6.9499999999999833</v>
      </c>
      <c r="D142" s="4">
        <f>($B142^4+('alpha plot'!$J$4*$B142^3)+('alpha plot'!$J$4*'alpha plot'!$J$5*$B142^2)+('alpha plot'!$J$4*'alpha plot'!$J$5*'alpha plot'!$J$6*$B142)+('alpha plot'!$J$4*'alpha plot'!$J$5*'alpha plot'!$J$6*'alpha plot'!$J$7))</f>
        <v>1.5700329636149572E-23</v>
      </c>
      <c r="E142" s="4">
        <f t="shared" si="6"/>
        <v>1.0094649151901767E-5</v>
      </c>
      <c r="F142" s="4">
        <f>'alpha plot'!$J$4*$B142^3 / $D142</f>
        <v>0.63967713895285816</v>
      </c>
      <c r="G142" s="4">
        <f>'alpha plot'!$J$4*'alpha plot'!$J$5*$B142^2 / $D142</f>
        <v>0.36031132132287563</v>
      </c>
      <c r="H142" s="4">
        <f>'alpha plot'!$J$4*'alpha plot'!$J$5*'alpha plot'!$J$6*$B142 / $D142</f>
        <v>1.4450751141714457E-6</v>
      </c>
      <c r="I142" s="4">
        <f>'alpha plot'!$J$4*'alpha plot'!$J$5*'alpha plot'!$J$6*'alpha plot'!$J$7 / $D142</f>
        <v>0</v>
      </c>
    </row>
    <row r="143" spans="2:9" x14ac:dyDescent="0.25">
      <c r="B143" s="4">
        <f t="shared" si="7"/>
        <v>1.0000000000000383E-7</v>
      </c>
      <c r="C143" s="6">
        <f t="shared" si="8"/>
        <v>6.9999999999999831</v>
      </c>
      <c r="D143" s="4">
        <f>($B143^4+('alpha plot'!$J$4*$B143^3)+('alpha plot'!$J$4*'alpha plot'!$J$5*$B143^2)+('alpha plot'!$J$4*'alpha plot'!$J$5*'alpha plot'!$J$6*$B143)+('alpha plot'!$J$4*'alpha plot'!$J$5*'alpha plot'!$J$6*'alpha plot'!$J$7))</f>
        <v>1.1603640220841161E-23</v>
      </c>
      <c r="E143" s="4">
        <f t="shared" si="6"/>
        <v>8.6179852267744828E-6</v>
      </c>
      <c r="F143" s="4">
        <f>'alpha plot'!$J$4*$B143^3 / $D143</f>
        <v>0.61273874962364228</v>
      </c>
      <c r="G143" s="4">
        <f>'alpha plot'!$J$4*'alpha plot'!$J$5*$B143^2 / $D143</f>
        <v>0.38725088976212707</v>
      </c>
      <c r="H143" s="4">
        <f>'alpha plot'!$J$4*'alpha plot'!$J$5*'alpha plot'!$J$6*$B143 / $D143</f>
        <v>1.7426290039295051E-6</v>
      </c>
      <c r="I143" s="4">
        <f>'alpha plot'!$J$4*'alpha plot'!$J$5*'alpha plot'!$J$6*'alpha plot'!$J$7 / $D143</f>
        <v>0</v>
      </c>
    </row>
    <row r="144" spans="2:9" x14ac:dyDescent="0.25">
      <c r="B144" s="4">
        <f t="shared" si="7"/>
        <v>8.9125093813378018E-8</v>
      </c>
      <c r="C144" s="6">
        <f t="shared" si="8"/>
        <v>7.0499999999999829</v>
      </c>
      <c r="D144" s="4">
        <f>($B144^4+('alpha plot'!$J$4*$B144^3)+('alpha plot'!$J$4*'alpha plot'!$J$5*$B144^2)+('alpha plot'!$J$4*'alpha plot'!$J$5*'alpha plot'!$J$6*$B144)+('alpha plot'!$J$4*'alpha plot'!$J$5*'alpha plot'!$J$6*'alpha plot'!$J$7))</f>
        <v>8.6029054538474056E-24</v>
      </c>
      <c r="E144" s="4">
        <f t="shared" si="6"/>
        <v>7.3342354843399283E-6</v>
      </c>
      <c r="F144" s="4">
        <f>'alpha plot'!$J$4*$B144^3 / $D144</f>
        <v>0.58509239163156435</v>
      </c>
      <c r="G144" s="4">
        <f>'alpha plot'!$J$4*'alpha plot'!$J$5*$B144^2 / $D144</f>
        <v>0.41489817927758921</v>
      </c>
      <c r="H144" s="4">
        <f>'alpha plot'!$J$4*'alpha plot'!$J$5*'alpha plot'!$J$6*$B144 / $D144</f>
        <v>2.0948553621257464E-6</v>
      </c>
      <c r="I144" s="4">
        <f>'alpha plot'!$J$4*'alpha plot'!$J$5*'alpha plot'!$J$6*'alpha plot'!$J$7 / $D144</f>
        <v>0</v>
      </c>
    </row>
    <row r="145" spans="2:9" x14ac:dyDescent="0.25">
      <c r="B145" s="4">
        <f t="shared" ref="B145:B208" si="9">10^(-C145)</f>
        <v>7.9432823472431277E-8</v>
      </c>
      <c r="C145" s="6">
        <f t="shared" ref="C145:C208" si="10">C144+0.05</f>
        <v>7.0999999999999828</v>
      </c>
      <c r="D145" s="4">
        <f>($B145^4+('alpha plot'!$J$4*$B145^3)+('alpha plot'!$J$4*'alpha plot'!$J$5*$B145^2)+('alpha plot'!$J$4*'alpha plot'!$J$5*'alpha plot'!$J$6*$B145)+('alpha plot'!$J$4*'alpha plot'!$J$5*'alpha plot'!$J$6*'alpha plot'!$J$7))</f>
        <v>6.3987165503603838E-24</v>
      </c>
      <c r="E145" s="4">
        <f t="shared" si="6"/>
        <v>6.2216722278647895E-6</v>
      </c>
      <c r="F145" s="4">
        <f>'alpha plot'!$J$4*$B145^3 / $D145</f>
        <v>0.55689937240455334</v>
      </c>
      <c r="G145" s="4">
        <f>'alpha plot'!$J$4*'alpha plot'!$J$5*$B145^2 / $D145</f>
        <v>0.44309189573480601</v>
      </c>
      <c r="H145" s="4">
        <f>'alpha plot'!$J$4*'alpha plot'!$J$5*'alpha plot'!$J$6*$B145 / $D145</f>
        <v>2.5101884128525963E-6</v>
      </c>
      <c r="I145" s="4">
        <f>'alpha plot'!$J$4*'alpha plot'!$J$5*'alpha plot'!$J$6*'alpha plot'!$J$7 / $D145</f>
        <v>0</v>
      </c>
    </row>
    <row r="146" spans="2:9" x14ac:dyDescent="0.25">
      <c r="B146" s="4">
        <f t="shared" si="9"/>
        <v>7.0794578438416614E-8</v>
      </c>
      <c r="C146" s="6">
        <f t="shared" si="10"/>
        <v>7.1499999999999826</v>
      </c>
      <c r="D146" s="4">
        <f>($B146^4+('alpha plot'!$J$4*$B146^3)+('alpha plot'!$J$4*'alpha plot'!$J$5*$B146^2)+('alpha plot'!$J$4*'alpha plot'!$J$5*'alpha plot'!$J$6*$B146)+('alpha plot'!$J$4*'alpha plot'!$J$5*'alpha plot'!$J$6*'alpha plot'!$J$7))</f>
        <v>4.7748574896227735E-24</v>
      </c>
      <c r="E146" s="4">
        <f t="shared" si="6"/>
        <v>5.2606521492402196E-6</v>
      </c>
      <c r="F146" s="4">
        <f>'alpha plot'!$J$4*$B146^3 / $D146</f>
        <v>0.52833476243713517</v>
      </c>
      <c r="G146" s="4">
        <f>'alpha plot'!$J$4*'alpha plot'!$J$5*$B146^2 / $D146</f>
        <v>0.47165697886135688</v>
      </c>
      <c r="H146" s="4">
        <f>'alpha plot'!$J$4*'alpha plot'!$J$5*'alpha plot'!$J$6*$B146 / $D146</f>
        <v>2.9980493587124136E-6</v>
      </c>
      <c r="I146" s="4">
        <f>'alpha plot'!$J$4*'alpha plot'!$J$5*'alpha plot'!$J$6*'alpha plot'!$J$7 / $D146</f>
        <v>0</v>
      </c>
    </row>
    <row r="147" spans="2:9" x14ac:dyDescent="0.25">
      <c r="B147" s="4">
        <f t="shared" si="9"/>
        <v>6.3095734448021864E-8</v>
      </c>
      <c r="C147" s="6">
        <f t="shared" si="10"/>
        <v>7.1999999999999824</v>
      </c>
      <c r="D147" s="4">
        <f>($B147^4+('alpha plot'!$J$4*$B147^3)+('alpha plot'!$J$4*'alpha plot'!$J$5*$B147^2)+('alpha plot'!$J$4*'alpha plot'!$J$5*'alpha plot'!$J$6*$B147)+('alpha plot'!$J$4*'alpha plot'!$J$5*'alpha plot'!$J$6*'alpha plot'!$J$7))</f>
        <v>3.5748823932486566E-24</v>
      </c>
      <c r="E147" s="4">
        <f t="shared" si="6"/>
        <v>4.4334135171957497E-6</v>
      </c>
      <c r="F147" s="4">
        <f>'alpha plot'!$J$4*$B147^3 / $D147</f>
        <v>0.49958321878682926</v>
      </c>
      <c r="G147" s="4">
        <f>'alpha plot'!$J$4*'alpha plot'!$J$5*$B147^2 / $D147</f>
        <v>0.5004087788745516</v>
      </c>
      <c r="H147" s="4">
        <f>'alpha plot'!$J$4*'alpha plot'!$J$5*'alpha plot'!$J$6*$B147 / $D147</f>
        <v>3.5689251018871062E-6</v>
      </c>
      <c r="I147" s="4">
        <f>'alpha plot'!$J$4*'alpha plot'!$J$5*'alpha plot'!$J$6*'alpha plot'!$J$7 / $D147</f>
        <v>0</v>
      </c>
    </row>
    <row r="148" spans="2:9" x14ac:dyDescent="0.25">
      <c r="B148" s="4">
        <f t="shared" si="9"/>
        <v>5.6234132519037208E-8</v>
      </c>
      <c r="C148" s="6">
        <f t="shared" si="10"/>
        <v>7.2499999999999822</v>
      </c>
      <c r="D148" s="4">
        <f>($B148^4+('alpha plot'!$J$4*$B148^3)+('alpha plot'!$J$4*'alpha plot'!$J$5*$B148^2)+('alpha plot'!$J$4*'alpha plot'!$J$5*'alpha plot'!$J$6*$B148)+('alpha plot'!$J$4*'alpha plot'!$J$5*'alpha plot'!$J$6*'alpha plot'!$J$7))</f>
        <v>2.685353822703889E-24</v>
      </c>
      <c r="E148" s="4">
        <f t="shared" si="6"/>
        <v>3.7239040589193621E-6</v>
      </c>
      <c r="F148" s="4">
        <f>'alpha plot'!$J$4*$B148^3 / $D148</f>
        <v>0.47083429000977817</v>
      </c>
      <c r="G148" s="4">
        <f>'alpha plot'!$J$4*'alpha plot'!$J$5*$B148^2 / $D148</f>
        <v>0.52915775162965817</v>
      </c>
      <c r="H148" s="4">
        <f>'alpha plot'!$J$4*'alpha plot'!$J$5*'alpha plot'!$J$6*$B148 / $D148</f>
        <v>4.2344565047346288E-6</v>
      </c>
      <c r="I148" s="4">
        <f>'alpha plot'!$J$4*'alpha plot'!$J$5*'alpha plot'!$J$6*'alpha plot'!$J$7 / $D148</f>
        <v>0</v>
      </c>
    </row>
    <row r="149" spans="2:9" x14ac:dyDescent="0.25">
      <c r="B149" s="4">
        <f t="shared" si="9"/>
        <v>5.0118723362729301E-8</v>
      </c>
      <c r="C149" s="6">
        <f t="shared" si="10"/>
        <v>7.2999999999999821</v>
      </c>
      <c r="D149" s="4">
        <f>($B149^4+('alpha plot'!$J$4*$B149^3)+('alpha plot'!$J$4*'alpha plot'!$J$5*$B149^2)+('alpha plot'!$J$4*'alpha plot'!$J$5*'alpha plot'!$J$6*$B149)+('alpha plot'!$J$4*'alpha plot'!$J$5*'alpha plot'!$J$6*'alpha plot'!$J$7))</f>
        <v>2.0238336035578561E-24</v>
      </c>
      <c r="E149" s="4">
        <f t="shared" si="6"/>
        <v>3.1176344901630657E-6</v>
      </c>
      <c r="F149" s="4">
        <f>'alpha plot'!$J$4*$B149^3 / $D149</f>
        <v>0.44227745117592893</v>
      </c>
      <c r="G149" s="4">
        <f>'alpha plot'!$J$4*'alpha plot'!$J$5*$B149^2 / $D149</f>
        <v>0.55771442365000679</v>
      </c>
      <c r="H149" s="4">
        <f>'alpha plot'!$J$4*'alpha plot'!$J$5*'alpha plot'!$J$6*$B149 / $D149</f>
        <v>5.0075395741053045E-6</v>
      </c>
      <c r="I149" s="4">
        <f>'alpha plot'!$J$4*'alpha plot'!$J$5*'alpha plot'!$J$6*'alpha plot'!$J$7 / $D149</f>
        <v>0</v>
      </c>
    </row>
    <row r="150" spans="2:9" x14ac:dyDescent="0.25">
      <c r="B150" s="4">
        <f t="shared" si="9"/>
        <v>4.4668359215098179E-8</v>
      </c>
      <c r="C150" s="6">
        <f t="shared" si="10"/>
        <v>7.3499999999999819</v>
      </c>
      <c r="D150" s="4">
        <f>($B150^4+('alpha plot'!$J$4*$B150^3)+('alpha plot'!$J$4*'alpha plot'!$J$5*$B150^2)+('alpha plot'!$J$4*'alpha plot'!$J$5*'alpha plot'!$J$6*$B150)+('alpha plot'!$J$4*'alpha plot'!$J$5*'alpha plot'!$J$6*'alpha plot'!$J$7))</f>
        <v>1.5302675421582963E-24</v>
      </c>
      <c r="E150" s="4">
        <f t="shared" si="6"/>
        <v>2.6015527323547068E-6</v>
      </c>
      <c r="F150" s="4">
        <f>'alpha plot'!$J$4*$B150^3 / $D150</f>
        <v>0.41409714285609706</v>
      </c>
      <c r="G150" s="4">
        <f>'alpha plot'!$J$4*'alpha plot'!$J$5*$B150^2 / $D150</f>
        <v>0.58589435314784055</v>
      </c>
      <c r="H150" s="4">
        <f>'alpha plot'!$J$4*'alpha plot'!$J$5*'alpha plot'!$J$6*$B150 / $D150</f>
        <v>5.9024433301192782E-6</v>
      </c>
      <c r="I150" s="4">
        <f>'alpha plot'!$J$4*'alpha plot'!$J$5*'alpha plot'!$J$6*'alpha plot'!$J$7 / $D150</f>
        <v>0</v>
      </c>
    </row>
    <row r="151" spans="2:9" x14ac:dyDescent="0.25">
      <c r="B151" s="4">
        <f t="shared" si="9"/>
        <v>3.981071705535141E-8</v>
      </c>
      <c r="C151" s="6">
        <f t="shared" si="10"/>
        <v>7.3999999999999817</v>
      </c>
      <c r="D151" s="4">
        <f>($B151^4+('alpha plot'!$J$4*$B151^3)+('alpha plot'!$J$4*'alpha plot'!$J$5*$B151^2)+('alpha plot'!$J$4*'alpha plot'!$J$5*'alpha plot'!$J$6*$B151)+('alpha plot'!$J$4*'alpha plot'!$J$5*'alpha plot'!$J$6*'alpha plot'!$J$7))</f>
        <v>1.160796159692151E-24</v>
      </c>
      <c r="E151" s="4">
        <f t="shared" si="6"/>
        <v>2.1639341330834262E-6</v>
      </c>
      <c r="F151" s="4">
        <f>'alpha plot'!$J$4*$B151^3 / $D151</f>
        <v>0.386468087596403</v>
      </c>
      <c r="G151" s="4">
        <f>'alpha plot'!$J$4*'alpha plot'!$J$5*$B151^2 / $D151</f>
        <v>0.6135228135211257</v>
      </c>
      <c r="H151" s="4">
        <f>'alpha plot'!$J$4*'alpha plot'!$J$5*'alpha plot'!$J$6*$B151 / $D151</f>
        <v>6.9349483381735487E-6</v>
      </c>
      <c r="I151" s="4">
        <f>'alpha plot'!$J$4*'alpha plot'!$J$5*'alpha plot'!$J$6*'alpha plot'!$J$7 / $D151</f>
        <v>0</v>
      </c>
    </row>
    <row r="152" spans="2:9" x14ac:dyDescent="0.25">
      <c r="B152" s="4">
        <f t="shared" si="9"/>
        <v>3.5481338923358934E-8</v>
      </c>
      <c r="C152" s="6">
        <f t="shared" si="10"/>
        <v>7.4499999999999815</v>
      </c>
      <c r="D152" s="4">
        <f>($B152^4+('alpha plot'!$J$4*$B152^3)+('alpha plot'!$J$4*'alpha plot'!$J$5*$B152^2)+('alpha plot'!$J$4*'alpha plot'!$J$5*'alpha plot'!$J$6*$B152)+('alpha plot'!$J$4*'alpha plot'!$J$5*'alpha plot'!$J$6*'alpha plot'!$J$7))</f>
        <v>8.8330144517791487E-25</v>
      </c>
      <c r="E152" s="4">
        <f t="shared" si="6"/>
        <v>1.7942834817191223E-6</v>
      </c>
      <c r="F152" s="4">
        <f>'alpha plot'!$J$4*$B152^3 / $D152</f>
        <v>0.35955113144347062</v>
      </c>
      <c r="G152" s="4">
        <f>'alpha plot'!$J$4*'alpha plot'!$J$5*$B152^2 / $D152</f>
        <v>0.64043895176310195</v>
      </c>
      <c r="H152" s="4">
        <f>'alpha plot'!$J$4*'alpha plot'!$J$5*'alpha plot'!$J$6*$B152 / $D152</f>
        <v>8.1225099457467956E-6</v>
      </c>
      <c r="I152" s="4">
        <f>'alpha plot'!$J$4*'alpha plot'!$J$5*'alpha plot'!$J$6*'alpha plot'!$J$7 / $D152</f>
        <v>0</v>
      </c>
    </row>
    <row r="153" spans="2:9" x14ac:dyDescent="0.25">
      <c r="B153" s="4">
        <f t="shared" si="9"/>
        <v>3.1622776601685049E-8</v>
      </c>
      <c r="C153" s="6">
        <f t="shared" si="10"/>
        <v>7.4999999999999813</v>
      </c>
      <c r="D153" s="4">
        <f>($B153^4+('alpha plot'!$J$4*$B153^3)+('alpha plot'!$J$4*'alpha plot'!$J$5*$B153^2)+('alpha plot'!$J$4*'alpha plot'!$J$5*'alpha plot'!$J$6*$B153)+('alpha plot'!$J$4*'alpha plot'!$J$5*'alpha plot'!$J$6*'alpha plot'!$J$7))</f>
        <v>6.7419733602909436E-25</v>
      </c>
      <c r="E153" s="4">
        <f t="shared" si="6"/>
        <v>1.4832452555953212E-6</v>
      </c>
      <c r="F153" s="4">
        <f>'alpha plot'!$J$4*$B153^3 / $D153</f>
        <v>0.33348981021232615</v>
      </c>
      <c r="G153" s="4">
        <f>'alpha plot'!$J$4*'alpha plot'!$J$5*$B153^2 / $D153</f>
        <v>0.66649922209221579</v>
      </c>
      <c r="H153" s="4">
        <f>'alpha plot'!$J$4*'alpha plot'!$J$5*'alpha plot'!$J$6*$B153 / $D153</f>
        <v>9.4844502024378017E-6</v>
      </c>
      <c r="I153" s="4">
        <f>'alpha plot'!$J$4*'alpha plot'!$J$5*'alpha plot'!$J$6*'alpha plot'!$J$7 / $D153</f>
        <v>0</v>
      </c>
    </row>
    <row r="154" spans="2:9" x14ac:dyDescent="0.25">
      <c r="B154" s="4">
        <f t="shared" si="9"/>
        <v>2.8183829312645669E-8</v>
      </c>
      <c r="C154" s="6">
        <f t="shared" si="10"/>
        <v>7.5499999999999812</v>
      </c>
      <c r="D154" s="4">
        <f>($B154^4+('alpha plot'!$J$4*$B154^3)+('alpha plot'!$J$4*'alpha plot'!$J$5*$B154^2)+('alpha plot'!$J$4*'alpha plot'!$J$5*'alpha plot'!$J$6*$B154)+('alpha plot'!$J$4*'alpha plot'!$J$5*'alpha plot'!$J$6*'alpha plot'!$J$7))</f>
        <v>5.1611238384645764E-25</v>
      </c>
      <c r="E154" s="4">
        <f t="shared" si="6"/>
        <v>1.2225192888764379E-6</v>
      </c>
      <c r="F154" s="4">
        <f>'alpha plot'!$J$4*$B154^3 / $D154</f>
        <v>0.30840777693794252</v>
      </c>
      <c r="G154" s="4">
        <f>'alpha plot'!$J$4*'alpha plot'!$J$5*$B154^2 / $D154</f>
        <v>0.69157995836046582</v>
      </c>
      <c r="H154" s="4">
        <f>'alpha plot'!$J$4*'alpha plot'!$J$5*'alpha plot'!$J$6*$B154 / $D154</f>
        <v>1.1042182302834692E-5</v>
      </c>
      <c r="I154" s="4">
        <f>'alpha plot'!$J$4*'alpha plot'!$J$5*'alpha plot'!$J$6*'alpha plot'!$J$7 / $D154</f>
        <v>0</v>
      </c>
    </row>
    <row r="155" spans="2:9" x14ac:dyDescent="0.25">
      <c r="B155" s="4">
        <f t="shared" si="9"/>
        <v>2.5118864315096823E-8</v>
      </c>
      <c r="C155" s="6">
        <f t="shared" si="10"/>
        <v>7.599999999999981</v>
      </c>
      <c r="D155" s="4">
        <f>($B155^4+('alpha plot'!$J$4*$B155^3)+('alpha plot'!$J$4*'alpha plot'!$J$5*$B155^2)+('alpha plot'!$J$4*'alpha plot'!$J$5*'alpha plot'!$J$6*$B155)+('alpha plot'!$J$4*'alpha plot'!$J$5*'alpha plot'!$J$6*'alpha plot'!$J$7))</f>
        <v>3.962133279934193E-25</v>
      </c>
      <c r="E155" s="4">
        <f t="shared" si="6"/>
        <v>1.0047798557654128E-6</v>
      </c>
      <c r="F155" s="4">
        <f>'alpha plot'!$J$4*$B155^3 / $D155</f>
        <v>0.28440715650501924</v>
      </c>
      <c r="G155" s="4">
        <f>'alpha plot'!$J$4*'alpha plot'!$J$5*$B155^2 / $D155</f>
        <v>0.71557901924388534</v>
      </c>
      <c r="H155" s="4">
        <f>'alpha plot'!$J$4*'alpha plot'!$J$5*'alpha plot'!$J$6*$B155 / $D155</f>
        <v>1.2819471239637819E-5</v>
      </c>
      <c r="I155" s="4">
        <f>'alpha plot'!$J$4*'alpha plot'!$J$5*'alpha plot'!$J$6*'alpha plot'!$J$7 / $D155</f>
        <v>0</v>
      </c>
    </row>
    <row r="156" spans="2:9" x14ac:dyDescent="0.25">
      <c r="B156" s="4">
        <f t="shared" si="9"/>
        <v>2.2387211385684314E-8</v>
      </c>
      <c r="C156" s="6">
        <f t="shared" si="10"/>
        <v>7.6499999999999808</v>
      </c>
      <c r="D156" s="4">
        <f>($B156^4+('alpha plot'!$J$4*$B156^3)+('alpha plot'!$J$4*'alpha plot'!$J$5*$B156^2)+('alpha plot'!$J$4*'alpha plot'!$J$5*'alpha plot'!$J$6*$B156)+('alpha plot'!$J$4*'alpha plot'!$J$5*'alpha plot'!$J$6*'alpha plot'!$J$7))</f>
        <v>3.049897759766178E-25</v>
      </c>
      <c r="E156" s="4">
        <f t="shared" si="6"/>
        <v>8.2359692991891208E-7</v>
      </c>
      <c r="F156" s="4">
        <f>'alpha plot'!$J$4*$B156^3 / $D156</f>
        <v>0.26156782418501612</v>
      </c>
      <c r="G156" s="4">
        <f>'alpha plot'!$J$4*'alpha plot'!$J$5*$B156^2 / $D156</f>
        <v>0.73841650948380089</v>
      </c>
      <c r="H156" s="4">
        <f>'alpha plot'!$J$4*'alpha plot'!$J$5*'alpha plot'!$J$6*$B156 / $D156</f>
        <v>1.4842734253190387E-5</v>
      </c>
      <c r="I156" s="4">
        <f>'alpha plot'!$J$4*'alpha plot'!$J$5*'alpha plot'!$J$6*'alpha plot'!$J$7 / $D156</f>
        <v>0</v>
      </c>
    </row>
    <row r="157" spans="2:9" x14ac:dyDescent="0.25">
      <c r="B157" s="4">
        <f t="shared" si="9"/>
        <v>1.9952623149689624E-8</v>
      </c>
      <c r="C157" s="6">
        <f t="shared" si="10"/>
        <v>7.6999999999999806</v>
      </c>
      <c r="D157" s="4">
        <f>($B157^4+('alpha plot'!$J$4*$B157^3)+('alpha plot'!$J$4*'alpha plot'!$J$5*$B157^2)+('alpha plot'!$J$4*'alpha plot'!$J$5*'alpha plot'!$J$6*$B157)+('alpha plot'!$J$4*'alpha plot'!$J$5*'alpha plot'!$J$6*'alpha plot'!$J$7))</f>
        <v>2.3537118386879549E-25</v>
      </c>
      <c r="E157" s="4">
        <f t="shared" si="6"/>
        <v>6.7335906053174888E-7</v>
      </c>
      <c r="F157" s="4">
        <f>'alpha plot'!$J$4*$B157^3 / $D157</f>
        <v>0.23994754396266976</v>
      </c>
      <c r="G157" s="4">
        <f>'alpha plot'!$J$4*'alpha plot'!$J$5*$B157^2 / $D157</f>
        <v>0.76003464129359988</v>
      </c>
      <c r="H157" s="4">
        <f>'alpha plot'!$J$4*'alpha plot'!$J$5*'alpha plot'!$J$6*$B157 / $D157</f>
        <v>1.7141384669886887E-5</v>
      </c>
      <c r="I157" s="4">
        <f>'alpha plot'!$J$4*'alpha plot'!$J$5*'alpha plot'!$J$6*'alpha plot'!$J$7 / $D157</f>
        <v>0</v>
      </c>
    </row>
    <row r="158" spans="2:9" x14ac:dyDescent="0.25">
      <c r="B158" s="4">
        <f t="shared" si="9"/>
        <v>1.7782794100389976E-8</v>
      </c>
      <c r="C158" s="6">
        <f t="shared" si="10"/>
        <v>7.7499999999999805</v>
      </c>
      <c r="D158" s="4">
        <f>($B158^4+('alpha plot'!$J$4*$B158^3)+('alpha plot'!$J$4*'alpha plot'!$J$5*$B158^2)+('alpha plot'!$J$4*'alpha plot'!$J$5*'alpha plot'!$J$6*$B158)+('alpha plot'!$J$4*'alpha plot'!$J$5*'alpha plot'!$J$6*'alpha plot'!$J$7))</f>
        <v>1.8208374316659154E-25</v>
      </c>
      <c r="E158" s="4">
        <f t="shared" si="6"/>
        <v>5.491978485334912E-7</v>
      </c>
      <c r="F158" s="4">
        <f>'alpha plot'!$J$4*$B158^3 / $D158</f>
        <v>0.21958285526049531</v>
      </c>
      <c r="G158" s="4">
        <f>'alpha plot'!$J$4*'alpha plot'!$J$5*$B158^2 / $D158</f>
        <v>0.7803968473187779</v>
      </c>
      <c r="H158" s="4">
        <f>'alpha plot'!$J$4*'alpha plot'!$J$5*'alpha plot'!$J$6*$B158 / $D158</f>
        <v>1.9748222878301713E-5</v>
      </c>
      <c r="I158" s="4">
        <f>'alpha plot'!$J$4*'alpha plot'!$J$5*'alpha plot'!$J$6*'alpha plot'!$J$7 / $D158</f>
        <v>0</v>
      </c>
    </row>
    <row r="159" spans="2:9" x14ac:dyDescent="0.25">
      <c r="B159" s="4">
        <f t="shared" si="9"/>
        <v>1.5848931924611808E-8</v>
      </c>
      <c r="C159" s="6">
        <f t="shared" si="10"/>
        <v>7.7999999999999803</v>
      </c>
      <c r="D159" s="4">
        <f>($B159^4+('alpha plot'!$J$4*$B159^3)+('alpha plot'!$J$4*'alpha plot'!$J$5*$B159^2)+('alpha plot'!$J$4*'alpha plot'!$J$5*'alpha plot'!$J$6*$B159)+('alpha plot'!$J$4*'alpha plot'!$J$5*'alpha plot'!$J$6*'alpha plot'!$J$7))</f>
        <v>1.4118080688643677E-25</v>
      </c>
      <c r="E159" s="4">
        <f t="shared" si="6"/>
        <v>4.4691439183219205E-7</v>
      </c>
      <c r="F159" s="4">
        <f>'alpha plot'!$J$4*$B159^3 / $D159</f>
        <v>0.20049056561297046</v>
      </c>
      <c r="G159" s="4">
        <f>'alpha plot'!$J$4*'alpha plot'!$J$5*$B159^2 / $D159</f>
        <v>0.799486287594114</v>
      </c>
      <c r="H159" s="4">
        <f>'alpha plot'!$J$4*'alpha plot'!$J$5*'alpha plot'!$J$6*$B159 / $D159</f>
        <v>2.2699878523591E-5</v>
      </c>
      <c r="I159" s="4">
        <f>'alpha plot'!$J$4*'alpha plot'!$J$5*'alpha plot'!$J$6*'alpha plot'!$J$7 / $D159</f>
        <v>0</v>
      </c>
    </row>
    <row r="160" spans="2:9" x14ac:dyDescent="0.25">
      <c r="B160" s="4">
        <f t="shared" si="9"/>
        <v>1.4125375446228151E-8</v>
      </c>
      <c r="C160" s="6">
        <f t="shared" si="10"/>
        <v>7.8499999999999801</v>
      </c>
      <c r="D160" s="4">
        <f>($B160^4+('alpha plot'!$J$4*$B160^3)+('alpha plot'!$J$4*'alpha plot'!$J$5*$B160^2)+('alpha plot'!$J$4*'alpha plot'!$J$5*'alpha plot'!$J$6*$B160)+('alpha plot'!$J$4*'alpha plot'!$J$5*'alpha plot'!$J$6*'alpha plot'!$J$7))</f>
        <v>1.0969910989717559E-25</v>
      </c>
      <c r="E160" s="4">
        <f t="shared" si="6"/>
        <v>3.6290829608984449E-7</v>
      </c>
      <c r="F160" s="4">
        <f>'alpha plot'!$J$4*$B160^3 / $D160</f>
        <v>0.18266969221606044</v>
      </c>
      <c r="G160" s="4">
        <f>'alpha plot'!$J$4*'alpha plot'!$J$5*$B160^2 / $D160</f>
        <v>0.81730390756712712</v>
      </c>
      <c r="H160" s="4">
        <f>'alpha plot'!$J$4*'alpha plot'!$J$5*'alpha plot'!$J$6*$B160 / $D160</f>
        <v>2.6037308516526262E-5</v>
      </c>
      <c r="I160" s="4">
        <f>'alpha plot'!$J$4*'alpha plot'!$J$5*'alpha plot'!$J$6*'alpha plot'!$J$7 / $D160</f>
        <v>0</v>
      </c>
    </row>
    <row r="161" spans="2:9" x14ac:dyDescent="0.25">
      <c r="B161" s="4">
        <f t="shared" si="9"/>
        <v>1.2589254117942219E-8</v>
      </c>
      <c r="C161" s="6">
        <f t="shared" si="10"/>
        <v>7.8999999999999799</v>
      </c>
      <c r="D161" s="4">
        <f>($B161^4+('alpha plot'!$J$4*$B161^3)+('alpha plot'!$J$4*'alpha plot'!$J$5*$B161^2)+('alpha plot'!$J$4*'alpha plot'!$J$5*'alpha plot'!$J$6*$B161)+('alpha plot'!$J$4*'alpha plot'!$J$5*'alpha plot'!$J$6*'alpha plot'!$J$7))</f>
        <v>8.5406378413112098E-26</v>
      </c>
      <c r="E161" s="4">
        <f t="shared" si="6"/>
        <v>2.9410993396300912E-7</v>
      </c>
      <c r="F161" s="4">
        <f>'alpha plot'!$J$4*$B161^3 / $D161</f>
        <v>0.166103695333048</v>
      </c>
      <c r="G161" s="4">
        <f>'alpha plot'!$J$4*'alpha plot'!$J$5*$B161^2 / $D161</f>
        <v>0.83386620420086888</v>
      </c>
      <c r="H161" s="4">
        <f>'alpha plot'!$J$4*'alpha plot'!$J$5*'alpha plot'!$J$6*$B161 / $D161</f>
        <v>2.9806356149058804E-5</v>
      </c>
      <c r="I161" s="4">
        <f>'alpha plot'!$J$4*'alpha plot'!$J$5*'alpha plot'!$J$6*'alpha plot'!$J$7 / $D161</f>
        <v>0</v>
      </c>
    </row>
    <row r="162" spans="2:9" x14ac:dyDescent="0.25">
      <c r="B162" s="4">
        <f t="shared" si="9"/>
        <v>1.1220184543020128E-8</v>
      </c>
      <c r="C162" s="6">
        <f t="shared" si="10"/>
        <v>7.9499999999999797</v>
      </c>
      <c r="D162" s="4">
        <f>($B162^4+('alpha plot'!$J$4*$B162^3)+('alpha plot'!$J$4*'alpha plot'!$J$5*$B162^2)+('alpha plot'!$J$4*'alpha plot'!$J$5*'alpha plot'!$J$6*$B162)+('alpha plot'!$J$4*'alpha plot'!$J$5*'alpha plot'!$J$6*'alpha plot'!$J$7))</f>
        <v>6.6615491770823426E-26</v>
      </c>
      <c r="E162" s="4">
        <f t="shared" si="6"/>
        <v>2.3791660923466331E-7</v>
      </c>
      <c r="F162" s="4">
        <f>'alpha plot'!$J$4*$B162^3 / $D162</f>
        <v>0.15076285823754668</v>
      </c>
      <c r="G162" s="4">
        <f>'alpha plot'!$J$4*'alpha plot'!$J$5*$B162^2 / $D162</f>
        <v>0.84920284546837299</v>
      </c>
      <c r="H162" s="4">
        <f>'alpha plot'!$J$4*'alpha plot'!$J$5*'alpha plot'!$J$6*$B162 / $D162</f>
        <v>3.405837747102751E-5</v>
      </c>
      <c r="I162" s="4">
        <f>'alpha plot'!$J$4*'alpha plot'!$J$5*'alpha plot'!$J$6*'alpha plot'!$J$7 / $D162</f>
        <v>0</v>
      </c>
    </row>
    <row r="163" spans="2:9" x14ac:dyDescent="0.25">
      <c r="B163" s="4">
        <f t="shared" si="9"/>
        <v>1.0000000000000444E-8</v>
      </c>
      <c r="C163" s="6">
        <f t="shared" si="10"/>
        <v>7.9999999999999796</v>
      </c>
      <c r="D163" s="4">
        <f>($B163^4+('alpha plot'!$J$4*$B163^3)+('alpha plot'!$J$4*'alpha plot'!$J$5*$B163^2)+('alpha plot'!$J$4*'alpha plot'!$J$5*'alpha plot'!$J$6*$B163)+('alpha plot'!$J$4*'alpha plot'!$J$5*'alpha plot'!$J$6*'alpha plot'!$J$7))</f>
        <v>5.2047232084004928E-26</v>
      </c>
      <c r="E163" s="4">
        <f t="shared" si="6"/>
        <v>1.9213317595567119E-7</v>
      </c>
      <c r="F163" s="4">
        <f>'alpha plot'!$J$4*$B163^3 / $D163</f>
        <v>0.13660668810447615</v>
      </c>
      <c r="G163" s="4">
        <f>'alpha plot'!$J$4*'alpha plot'!$J$5*$B163^2 / $D163</f>
        <v>0.86335426882025101</v>
      </c>
      <c r="H163" s="4">
        <f>'alpha plot'!$J$4*'alpha plot'!$J$5*'alpha plot'!$J$6*$B163 / $D163</f>
        <v>3.8850942096909574E-5</v>
      </c>
      <c r="I163" s="4">
        <f>'alpha plot'!$J$4*'alpha plot'!$J$5*'alpha plot'!$J$6*'alpha plot'!$J$7 / $D163</f>
        <v>0</v>
      </c>
    </row>
    <row r="164" spans="2:9" x14ac:dyDescent="0.25">
      <c r="B164" s="4">
        <f t="shared" si="9"/>
        <v>8.912509381337855E-9</v>
      </c>
      <c r="C164" s="6">
        <f t="shared" si="10"/>
        <v>8.0499999999999794</v>
      </c>
      <c r="D164" s="4">
        <f>($B164^4+('alpha plot'!$J$4*$B164^3)+('alpha plot'!$J$4*'alpha plot'!$J$5*$B164^2)+('alpha plot'!$J$4*'alpha plot'!$J$5*'alpha plot'!$J$6*$B164)+('alpha plot'!$J$4*'alpha plot'!$J$5*'alpha plot'!$J$6*'alpha plot'!$J$7))</f>
        <v>4.0728601113793061E-26</v>
      </c>
      <c r="E164" s="4">
        <f t="shared" si="6"/>
        <v>1.5491750937319274E-7</v>
      </c>
      <c r="F164" s="4">
        <f>'alpha plot'!$J$4*$B164^3 / $D164</f>
        <v>0.12358623643637162</v>
      </c>
      <c r="G164" s="4">
        <f>'alpha plot'!$J$4*'alpha plot'!$J$5*$B164^2 / $D164</f>
        <v>0.87636936002935584</v>
      </c>
      <c r="H164" s="4">
        <f>'alpha plot'!$J$4*'alpha plot'!$J$5*'alpha plot'!$J$6*$B164 / $D164</f>
        <v>4.4248616763196261E-5</v>
      </c>
      <c r="I164" s="4">
        <f>'alpha plot'!$J$4*'alpha plot'!$J$5*'alpha plot'!$J$6*'alpha plot'!$J$7 / $D164</f>
        <v>0</v>
      </c>
    </row>
    <row r="165" spans="2:9" x14ac:dyDescent="0.25">
      <c r="B165" s="4">
        <f t="shared" si="9"/>
        <v>7.943282347243176E-9</v>
      </c>
      <c r="C165" s="6">
        <f t="shared" si="10"/>
        <v>8.0999999999999801</v>
      </c>
      <c r="D165" s="4">
        <f>($B165^4+('alpha plot'!$J$4*$B165^3)+('alpha plot'!$J$4*'alpha plot'!$J$5*$B165^2)+('alpha plot'!$J$4*'alpha plot'!$J$5*'alpha plot'!$J$6*$B165)+('alpha plot'!$J$4*'alpha plot'!$J$5*'alpha plot'!$J$6*'alpha plot'!$J$7))</f>
        <v>3.1917245876265232E-26</v>
      </c>
      <c r="E165" s="4">
        <f t="shared" si="6"/>
        <v>1.2473105358053961E-7</v>
      </c>
      <c r="F165" s="4">
        <f>'alpha plot'!$J$4*$B165^3 / $D165</f>
        <v>0.11164626311759217</v>
      </c>
      <c r="G165" s="4">
        <f>'alpha plot'!$J$4*'alpha plot'!$J$5*$B165^2 / $D165</f>
        <v>0.88830328831011784</v>
      </c>
      <c r="H165" s="4">
        <f>'alpha plot'!$J$4*'alpha plot'!$J$5*'alpha plot'!$J$6*$B165 / $D165</f>
        <v>5.032384123652447E-5</v>
      </c>
      <c r="I165" s="4">
        <f>'alpha plot'!$J$4*'alpha plot'!$J$5*'alpha plot'!$J$6*'alpha plot'!$J$7 / $D165</f>
        <v>0</v>
      </c>
    </row>
    <row r="166" spans="2:9" x14ac:dyDescent="0.25">
      <c r="B166" s="4">
        <f t="shared" si="9"/>
        <v>7.0794578438416788E-9</v>
      </c>
      <c r="C166" s="6">
        <f t="shared" si="10"/>
        <v>8.1499999999999808</v>
      </c>
      <c r="D166" s="4">
        <f>($B166^4+('alpha plot'!$J$4*$B166^3)+('alpha plot'!$J$4*'alpha plot'!$J$5*$B166^2)+('alpha plot'!$J$4*'alpha plot'!$J$5*'alpha plot'!$J$6*$B166)+('alpha plot'!$J$4*'alpha plot'!$J$5*'alpha plot'!$J$6*'alpha plot'!$J$7))</f>
        <v>2.5045105815671053E-26</v>
      </c>
      <c r="E166" s="4">
        <f t="shared" si="6"/>
        <v>1.002945026464326E-7</v>
      </c>
      <c r="F166" s="4">
        <f>'alpha plot'!$J$4*$B166^3 / $D166</f>
        <v>0.1007271926107232</v>
      </c>
      <c r="G166" s="4">
        <f>'alpha plot'!$J$4*'alpha plot'!$J$5*$B166^2 / $D166</f>
        <v>0.89921554918719704</v>
      </c>
      <c r="H166" s="4">
        <f>'alpha plot'!$J$4*'alpha plot'!$J$5*'alpha plot'!$J$6*$B166 / $D166</f>
        <v>5.7157907577094399E-5</v>
      </c>
      <c r="I166" s="4">
        <f>'alpha plot'!$J$4*'alpha plot'!$J$5*'alpha plot'!$J$6*'alpha plot'!$J$7 / $D166</f>
        <v>0</v>
      </c>
    </row>
    <row r="167" spans="2:9" x14ac:dyDescent="0.25">
      <c r="B167" s="4">
        <f t="shared" si="9"/>
        <v>6.3095734448021803E-9</v>
      </c>
      <c r="C167" s="6">
        <f t="shared" si="10"/>
        <v>8.1999999999999815</v>
      </c>
      <c r="D167" s="4">
        <f>($B167^4+('alpha plot'!$J$4*$B167^3)+('alpha plot'!$J$4*'alpha plot'!$J$5*$B167^2)+('alpha plot'!$J$4*'alpha plot'!$J$5*'alpha plot'!$J$6*$B167)+('alpha plot'!$J$4*'alpha plot'!$J$5*'alpha plot'!$J$6*'alpha plot'!$J$7))</f>
        <v>1.9676254016704584E-26</v>
      </c>
      <c r="E167" s="4">
        <f t="shared" si="6"/>
        <v>8.0548522656590667E-8</v>
      </c>
      <c r="F167" s="4">
        <f>'alpha plot'!$J$4*$B167^3 / $D167</f>
        <v>9.0766832512291187E-2</v>
      </c>
      <c r="G167" s="4">
        <f>'alpha plot'!$J$4*'alpha plot'!$J$5*$B167^2 / $D167</f>
        <v>0.90916824488389081</v>
      </c>
      <c r="H167" s="4">
        <f>'alpha plot'!$J$4*'alpha plot'!$J$5*'alpha plot'!$J$6*$B167 / $D167</f>
        <v>6.4842055295320826E-5</v>
      </c>
      <c r="I167" s="4">
        <f>'alpha plot'!$J$4*'alpha plot'!$J$5*'alpha plot'!$J$6*'alpha plot'!$J$7 / $D167</f>
        <v>0</v>
      </c>
    </row>
    <row r="168" spans="2:9" x14ac:dyDescent="0.25">
      <c r="B168" s="4">
        <f t="shared" si="9"/>
        <v>5.6234132519037143E-9</v>
      </c>
      <c r="C168" s="6">
        <f t="shared" si="10"/>
        <v>8.2499999999999822</v>
      </c>
      <c r="D168" s="4">
        <f>($B168^4+('alpha plot'!$J$4*$B168^3)+('alpha plot'!$J$4*'alpha plot'!$J$5*$B168^2)+('alpha plot'!$J$4*'alpha plot'!$J$5*'alpha plot'!$J$6*$B168)+('alpha plot'!$J$4*'alpha plot'!$J$5*'alpha plot'!$J$6*'alpha plot'!$J$7))</f>
        <v>1.5475252673454978E-26</v>
      </c>
      <c r="E168" s="4">
        <f t="shared" si="6"/>
        <v>6.4619300317821619E-8</v>
      </c>
      <c r="F168" s="4">
        <f>'alpha plot'!$J$4*$B168^3 / $D168</f>
        <v>8.1701842756118762E-2</v>
      </c>
      <c r="G168" s="4">
        <f>'alpha plot'!$J$4*'alpha plot'!$J$5*$B168^2 / $D168</f>
        <v>0.91822461392796761</v>
      </c>
      <c r="H168" s="4">
        <f>'alpha plot'!$J$4*'alpha plot'!$J$5*'alpha plot'!$J$6*$B168 / $D168</f>
        <v>7.347869661325405E-5</v>
      </c>
      <c r="I168" s="4">
        <f>'alpha plot'!$J$4*'alpha plot'!$J$5*'alpha plot'!$J$6*'alpha plot'!$J$7 / $D168</f>
        <v>0</v>
      </c>
    </row>
    <row r="169" spans="2:9" x14ac:dyDescent="0.25">
      <c r="B169" s="4">
        <f t="shared" si="9"/>
        <v>5.0118723362729066E-9</v>
      </c>
      <c r="C169" s="6">
        <f t="shared" si="10"/>
        <v>8.2999999999999829</v>
      </c>
      <c r="D169" s="4">
        <f>($B169^4+('alpha plot'!$J$4*$B169^3)+('alpha plot'!$J$4*'alpha plot'!$J$5*$B169^2)+('alpha plot'!$J$4*'alpha plot'!$J$5*'alpha plot'!$J$6*$B169)+('alpha plot'!$J$4*'alpha plot'!$J$5*'alpha plot'!$J$6*'alpha plot'!$J$7))</f>
        <v>1.2183321959146973E-26</v>
      </c>
      <c r="E169" s="4">
        <f t="shared" si="6"/>
        <v>5.1788612875536529E-8</v>
      </c>
      <c r="F169" s="4">
        <f>'alpha plot'!$J$4*$B169^3 / $D169</f>
        <v>7.3468957874312166E-2</v>
      </c>
      <c r="G169" s="4">
        <f>'alpha plot'!$J$4*'alpha plot'!$J$5*$B169^2 / $D169</f>
        <v>0.92644780754920153</v>
      </c>
      <c r="H169" s="4">
        <f>'alpha plot'!$J$4*'alpha plot'!$J$5*'alpha plot'!$J$6*$B169 / $D169</f>
        <v>8.318278787347778E-5</v>
      </c>
      <c r="I169" s="4">
        <f>'alpha plot'!$J$4*'alpha plot'!$J$5*'alpha plot'!$J$6*'alpha plot'!$J$7 / $D169</f>
        <v>0</v>
      </c>
    </row>
    <row r="170" spans="2:9" x14ac:dyDescent="0.25">
      <c r="B170" s="4">
        <f t="shared" si="9"/>
        <v>4.4668359215097972E-9</v>
      </c>
      <c r="C170" s="6">
        <f t="shared" si="10"/>
        <v>8.3499999999999837</v>
      </c>
      <c r="D170" s="4">
        <f>($B170^4+('alpha plot'!$J$4*$B170^3)+('alpha plot'!$J$4*'alpha plot'!$J$5*$B170^2)+('alpha plot'!$J$4*'alpha plot'!$J$5*'alpha plot'!$J$6*$B170)+('alpha plot'!$J$4*'alpha plot'!$J$5*'alpha plot'!$J$6*'alpha plot'!$J$7))</f>
        <v>9.6003341644247108E-27</v>
      </c>
      <c r="E170" s="4">
        <f t="shared" si="6"/>
        <v>4.1468053479720992E-8</v>
      </c>
      <c r="F170" s="4">
        <f>'alpha plot'!$J$4*$B170^3 / $D170</f>
        <v>6.6005975017134857E-2</v>
      </c>
      <c r="G170" s="4">
        <f>'alpha plot'!$J$4*'alpha plot'!$J$5*$B170^2 / $D170</f>
        <v>0.93389990014966195</v>
      </c>
      <c r="H170" s="4">
        <f>'alpha plot'!$J$4*'alpha plot'!$J$5*'alpha plot'!$J$6*$B170 / $D170</f>
        <v>9.4083365149732445E-5</v>
      </c>
      <c r="I170" s="4">
        <f>'alpha plot'!$J$4*'alpha plot'!$J$5*'alpha plot'!$J$6*'alpha plot'!$J$7 / $D170</f>
        <v>0</v>
      </c>
    </row>
    <row r="171" spans="2:9" x14ac:dyDescent="0.25">
      <c r="B171" s="4">
        <f t="shared" si="9"/>
        <v>3.9810717055351079E-9</v>
      </c>
      <c r="C171" s="6">
        <f t="shared" si="10"/>
        <v>8.3999999999999844</v>
      </c>
      <c r="D171" s="4">
        <f>($B171^4+('alpha plot'!$J$4*$B171^3)+('alpha plot'!$J$4*'alpha plot'!$J$5*$B171^2)+('alpha plot'!$J$4*'alpha plot'!$J$5*'alpha plot'!$J$6*$B171)+('alpha plot'!$J$4*'alpha plot'!$J$5*'alpha plot'!$J$6*'alpha plot'!$J$7))</f>
        <v>7.5711651874423166E-27</v>
      </c>
      <c r="E171" s="4">
        <f t="shared" si="6"/>
        <v>3.3177012643657362E-8</v>
      </c>
      <c r="F171" s="4">
        <f>'alpha plot'!$J$4*$B171^3 / $D171</f>
        <v>5.9252527295209155E-2</v>
      </c>
      <c r="G171" s="4">
        <f>'alpha plot'!$J$4*'alpha plot'!$J$5*$B171^2 / $D171</f>
        <v>0.94064111426344532</v>
      </c>
      <c r="H171" s="4">
        <f>'alpha plot'!$J$4*'alpha plot'!$J$5*'alpha plot'!$J$6*$B171 / $D171</f>
        <v>1.0632526433272442E-4</v>
      </c>
      <c r="I171" s="4">
        <f>'alpha plot'!$J$4*'alpha plot'!$J$5*'alpha plot'!$J$6*'alpha plot'!$J$7 / $D171</f>
        <v>0</v>
      </c>
    </row>
    <row r="172" spans="2:9" x14ac:dyDescent="0.25">
      <c r="B172" s="4">
        <f t="shared" si="9"/>
        <v>3.5481338923358646E-9</v>
      </c>
      <c r="C172" s="6">
        <f t="shared" si="10"/>
        <v>8.4499999999999851</v>
      </c>
      <c r="D172" s="4">
        <f>($B172^4+('alpha plot'!$J$4*$B172^3)+('alpha plot'!$J$4*'alpha plot'!$J$5*$B172^2)+('alpha plot'!$J$4*'alpha plot'!$J$5*'alpha plot'!$J$6*$B172)+('alpha plot'!$J$4*'alpha plot'!$J$5*'alpha plot'!$J$6*'alpha plot'!$J$7))</f>
        <v>5.9753161713917151E-27</v>
      </c>
      <c r="E172" s="4">
        <f t="shared" si="6"/>
        <v>2.6524005542156466E-8</v>
      </c>
      <c r="F172" s="4">
        <f>'alpha plot'!$J$4*$B172^3 / $D172</f>
        <v>5.3150665991519193E-2</v>
      </c>
      <c r="G172" s="4">
        <f>'alpha plot'!$J$4*'alpha plot'!$J$5*$B172^2 / $D172</f>
        <v>0.94672923643605278</v>
      </c>
      <c r="H172" s="4">
        <f>'alpha plot'!$J$4*'alpha plot'!$J$5*'alpha plot'!$J$6*$B172 / $D172</f>
        <v>1.200710484225143E-4</v>
      </c>
      <c r="I172" s="4">
        <f>'alpha plot'!$J$4*'alpha plot'!$J$5*'alpha plot'!$J$6*'alpha plot'!$J$7 / $D172</f>
        <v>0</v>
      </c>
    </row>
    <row r="173" spans="2:9" x14ac:dyDescent="0.25">
      <c r="B173" s="4">
        <f t="shared" si="9"/>
        <v>3.1622776601684788E-9</v>
      </c>
      <c r="C173" s="6">
        <f t="shared" si="10"/>
        <v>8.4999999999999858</v>
      </c>
      <c r="D173" s="4">
        <f>($B173^4+('alpha plot'!$J$4*$B173^3)+('alpha plot'!$J$4*'alpha plot'!$J$5*$B173^2)+('alpha plot'!$J$4*'alpha plot'!$J$5*'alpha plot'!$J$6*$B173)+('alpha plot'!$J$4*'alpha plot'!$J$5*'alpha plot'!$J$6*'alpha plot'!$J$7))</f>
        <v>4.7189974807442945E-27</v>
      </c>
      <c r="E173" s="4">
        <f t="shared" si="6"/>
        <v>2.1190941594705044E-8</v>
      </c>
      <c r="F173" s="4">
        <f>'alpha plot'!$J$4*$B173^3 / $D173</f>
        <v>4.7645276895238106E-2</v>
      </c>
      <c r="G173" s="4">
        <f>'alpha plot'!$J$4*'alpha plot'!$J$5*$B173^2 / $D173</f>
        <v>0.95221919874633021</v>
      </c>
      <c r="H173" s="4">
        <f>'alpha plot'!$J$4*'alpha plot'!$J$5*'alpha plot'!$J$6*$B173 / $D173</f>
        <v>1.3550316749004867E-4</v>
      </c>
      <c r="I173" s="4">
        <f>'alpha plot'!$J$4*'alpha plot'!$J$5*'alpha plot'!$J$6*'alpha plot'!$J$7 / $D173</f>
        <v>0</v>
      </c>
    </row>
    <row r="174" spans="2:9" x14ac:dyDescent="0.25">
      <c r="B174" s="4">
        <f t="shared" si="9"/>
        <v>2.8183829312645337E-9</v>
      </c>
      <c r="C174" s="6">
        <f t="shared" si="10"/>
        <v>8.5499999999999865</v>
      </c>
      <c r="D174" s="4">
        <f>($B174^4+('alpha plot'!$J$4*$B174^3)+('alpha plot'!$J$4*'alpha plot'!$J$5*$B174^2)+('alpha plot'!$J$4*'alpha plot'!$J$5*'alpha plot'!$J$6*$B174)+('alpha plot'!$J$4*'alpha plot'!$J$5*'alpha plot'!$J$6*'alpha plot'!$J$7))</f>
        <v>3.7290728460495308E-27</v>
      </c>
      <c r="E174" s="4">
        <f t="shared" si="6"/>
        <v>1.6919952238226785E-8</v>
      </c>
      <c r="F174" s="4">
        <f>'alpha plot'!$J$4*$B174^3 / $D174</f>
        <v>4.2684356011131755E-2</v>
      </c>
      <c r="G174" s="4">
        <f>'alpha plot'!$J$4*'alpha plot'!$J$5*$B174^2 / $D174</f>
        <v>0.95716280068910353</v>
      </c>
      <c r="H174" s="4">
        <f>'alpha plot'!$J$4*'alpha plot'!$J$5*'alpha plot'!$J$6*$B174 / $D174</f>
        <v>1.5282637981235662E-4</v>
      </c>
      <c r="I174" s="4">
        <f>'alpha plot'!$J$4*'alpha plot'!$J$5*'alpha plot'!$J$6*'alpha plot'!$J$7 / $D174</f>
        <v>0</v>
      </c>
    </row>
    <row r="175" spans="2:9" x14ac:dyDescent="0.25">
      <c r="B175" s="4">
        <f t="shared" si="9"/>
        <v>2.5118864315096527E-9</v>
      </c>
      <c r="C175" s="6">
        <f t="shared" si="10"/>
        <v>8.5999999999999872</v>
      </c>
      <c r="D175" s="4">
        <f>($B175^4+('alpha plot'!$J$4*$B175^3)+('alpha plot'!$J$4*'alpha plot'!$J$5*$B175^2)+('alpha plot'!$J$4*'alpha plot'!$J$5*'alpha plot'!$J$6*$B175)+('alpha plot'!$J$4*'alpha plot'!$J$5*'alpha plot'!$J$6*'alpha plot'!$J$7))</f>
        <v>2.948413316899811E-27</v>
      </c>
      <c r="E175" s="4">
        <f t="shared" si="6"/>
        <v>1.350242071800652E-8</v>
      </c>
      <c r="F175" s="4">
        <f>'alpha plot'!$J$4*$B175^3 / $D175</f>
        <v>3.8219168709521904E-2</v>
      </c>
      <c r="G175" s="4">
        <f>'alpha plot'!$J$4*'alpha plot'!$J$5*$B175^2 / $D175</f>
        <v>0.96160854732197787</v>
      </c>
      <c r="H175" s="4">
        <f>'alpha plot'!$J$4*'alpha plot'!$J$5*'alpha plot'!$J$6*$B175 / $D175</f>
        <v>1.7227046607948016E-4</v>
      </c>
      <c r="I175" s="4">
        <f>'alpha plot'!$J$4*'alpha plot'!$J$5*'alpha plot'!$J$6*'alpha plot'!$J$7 / $D175</f>
        <v>0</v>
      </c>
    </row>
    <row r="176" spans="2:9" x14ac:dyDescent="0.25">
      <c r="B176" s="4">
        <f t="shared" si="9"/>
        <v>2.2387211385683973E-9</v>
      </c>
      <c r="C176" s="6">
        <f t="shared" si="10"/>
        <v>8.6499999999999879</v>
      </c>
      <c r="D176" s="4">
        <f>($B176^4+('alpha plot'!$J$4*$B176^3)+('alpha plot'!$J$4*'alpha plot'!$J$5*$B176^2)+('alpha plot'!$J$4*'alpha plot'!$J$5*'alpha plot'!$J$6*$B176)+('alpha plot'!$J$4*'alpha plot'!$J$5*'alpha plot'!$J$6*'alpha plot'!$J$7))</f>
        <v>2.3323230834881527E-27</v>
      </c>
      <c r="E176" s="4">
        <f t="shared" si="6"/>
        <v>1.0769890540864247E-8</v>
      </c>
      <c r="F176" s="4">
        <f>'alpha plot'!$J$4*$B176^3 / $D176</f>
        <v>3.4204314430385817E-2</v>
      </c>
      <c r="G176" s="4">
        <f>'alpha plot'!$J$4*'alpha plot'!$J$5*$B176^2 / $D176</f>
        <v>0.9656015815273632</v>
      </c>
      <c r="H176" s="4">
        <f>'alpha plot'!$J$4*'alpha plot'!$J$5*'alpha plot'!$J$6*$B176 / $D176</f>
        <v>1.9409327236047713E-4</v>
      </c>
      <c r="I176" s="4">
        <f>'alpha plot'!$J$4*'alpha plot'!$J$5*'alpha plot'!$J$6*'alpha plot'!$J$7 / $D176</f>
        <v>0</v>
      </c>
    </row>
    <row r="177" spans="2:9" x14ac:dyDescent="0.25">
      <c r="B177" s="4">
        <f t="shared" si="9"/>
        <v>1.995262314968925E-9</v>
      </c>
      <c r="C177" s="6">
        <f t="shared" si="10"/>
        <v>8.6999999999999886</v>
      </c>
      <c r="D177" s="4">
        <f>($B177^4+('alpha plot'!$J$4*$B177^3)+('alpha plot'!$J$4*'alpha plot'!$J$5*$B177^2)+('alpha plot'!$J$4*'alpha plot'!$J$5*'alpha plot'!$J$6*$B177)+('alpha plot'!$J$4*'alpha plot'!$J$5*'alpha plot'!$J$6*'alpha plot'!$J$7))</f>
        <v>1.8457827451637542E-27</v>
      </c>
      <c r="E177" s="4">
        <f t="shared" si="6"/>
        <v>8.5865641371604035E-9</v>
      </c>
      <c r="F177" s="4">
        <f>'alpha plot'!$J$4*$B177^3 / $D177</f>
        <v>3.0597716679754614E-2</v>
      </c>
      <c r="G177" s="4">
        <f>'alpha plot'!$J$4*'alpha plot'!$J$5*$B177^2 / $D177</f>
        <v>0.96918369061193277</v>
      </c>
      <c r="H177" s="4">
        <f>'alpha plot'!$J$4*'alpha plot'!$J$5*'alpha plot'!$J$6*$B177 / $D177</f>
        <v>2.185841217485042E-4</v>
      </c>
      <c r="I177" s="4">
        <f>'alpha plot'!$J$4*'alpha plot'!$J$5*'alpha plot'!$J$6*'alpha plot'!$J$7 / $D177</f>
        <v>0</v>
      </c>
    </row>
    <row r="178" spans="2:9" x14ac:dyDescent="0.25">
      <c r="B178" s="4">
        <f t="shared" si="9"/>
        <v>1.7782794100389642E-9</v>
      </c>
      <c r="C178" s="6">
        <f t="shared" si="10"/>
        <v>8.7499999999999893</v>
      </c>
      <c r="D178" s="4">
        <f>($B178^4+('alpha plot'!$J$4*$B178^3)+('alpha plot'!$J$4*'alpha plot'!$J$5*$B178^2)+('alpha plot'!$J$4*'alpha plot'!$J$5*'alpha plot'!$J$6*$B178)+('alpha plot'!$J$4*'alpha plot'!$J$5*'alpha plot'!$J$6*'alpha plot'!$J$7))</f>
        <v>1.4613178524073412E-27</v>
      </c>
      <c r="E178" s="4">
        <f t="shared" si="6"/>
        <v>6.8431381875799045E-9</v>
      </c>
      <c r="F178" s="4">
        <f>'alpha plot'!$J$4*$B178^3 / $D178</f>
        <v>2.7360555511705013E-2</v>
      </c>
      <c r="G178" s="4">
        <f>'alpha plot'!$J$4*'alpha plot'!$J$5*$B178^2 / $D178</f>
        <v>0.97239337000582382</v>
      </c>
      <c r="H178" s="4">
        <f>'alpha plot'!$J$4*'alpha plot'!$J$5*'alpha plot'!$J$6*$B178 / $D178</f>
        <v>2.4606763933291727E-4</v>
      </c>
      <c r="I178" s="4">
        <f>'alpha plot'!$J$4*'alpha plot'!$J$5*'alpha plot'!$J$6*'alpha plot'!$J$7 / $D178</f>
        <v>0</v>
      </c>
    </row>
    <row r="179" spans="2:9" x14ac:dyDescent="0.25">
      <c r="B179" s="4">
        <f t="shared" si="9"/>
        <v>1.5848931924611455E-9</v>
      </c>
      <c r="C179" s="6">
        <f t="shared" si="10"/>
        <v>8.7999999999999901</v>
      </c>
      <c r="D179" s="4">
        <f>($B179^4+('alpha plot'!$J$4*$B179^3)+('alpha plot'!$J$4*'alpha plot'!$J$5*$B179^2)+('alpha plot'!$J$4*'alpha plot'!$J$5*'alpha plot'!$J$6*$B179)+('alpha plot'!$J$4*'alpha plot'!$J$5*'alpha plot'!$J$6*'alpha plot'!$J$7))</f>
        <v>1.1573470966242855E-27</v>
      </c>
      <c r="E179" s="4">
        <f t="shared" si="6"/>
        <v>5.4517555392034191E-9</v>
      </c>
      <c r="F179" s="4">
        <f>'alpha plot'!$J$4*$B179^3 / $D179</f>
        <v>2.4457157156151123E-2</v>
      </c>
      <c r="G179" s="4">
        <f>'alpha plot'!$J$4*'alpha plot'!$J$5*$B179^2 / $D179</f>
        <v>0.97526592935166789</v>
      </c>
      <c r="H179" s="4">
        <f>'alpha plot'!$J$4*'alpha plot'!$J$5*'alpha plot'!$J$6*$B179 / $D179</f>
        <v>2.7690804042557567E-4</v>
      </c>
      <c r="I179" s="4">
        <f>'alpha plot'!$J$4*'alpha plot'!$J$5*'alpha plot'!$J$6*'alpha plot'!$J$7 / $D179</f>
        <v>0</v>
      </c>
    </row>
    <row r="180" spans="2:9" x14ac:dyDescent="0.25">
      <c r="B180" s="4">
        <f t="shared" si="9"/>
        <v>1.4125375446227834E-9</v>
      </c>
      <c r="C180" s="6">
        <f t="shared" si="10"/>
        <v>8.8499999999999908</v>
      </c>
      <c r="D180" s="4">
        <f>($B180^4+('alpha plot'!$J$4*$B180^3)+('alpha plot'!$J$4*'alpha plot'!$J$5*$B180^2)+('alpha plot'!$J$4*'alpha plot'!$J$5*'alpha plot'!$J$6*$B180)+('alpha plot'!$J$4*'alpha plot'!$J$5*'alpha plot'!$J$6*'alpha plot'!$J$7))</f>
        <v>9.1689944533513431E-28</v>
      </c>
      <c r="E180" s="4">
        <f t="shared" si="6"/>
        <v>4.3418847353323306E-9</v>
      </c>
      <c r="F180" s="4">
        <f>'alpha plot'!$J$4*$B180^3 / $D180</f>
        <v>2.1854853052034724E-2</v>
      </c>
      <c r="G180" s="4">
        <f>'alpha plot'!$J$4*'alpha plot'!$J$5*$B180^2 / $D180</f>
        <v>0.97783362866822021</v>
      </c>
      <c r="H180" s="4">
        <f>'alpha plot'!$J$4*'alpha plot'!$J$5*'alpha plot'!$J$6*$B180 / $D180</f>
        <v>3.1151393786011354E-4</v>
      </c>
      <c r="I180" s="4">
        <f>'alpha plot'!$J$4*'alpha plot'!$J$5*'alpha plot'!$J$6*'alpha plot'!$J$7 / $D180</f>
        <v>0</v>
      </c>
    </row>
    <row r="181" spans="2:9" x14ac:dyDescent="0.25">
      <c r="B181" s="4">
        <f t="shared" si="9"/>
        <v>1.2589254117941892E-9</v>
      </c>
      <c r="C181" s="6">
        <f t="shared" si="10"/>
        <v>8.8999999999999915</v>
      </c>
      <c r="D181" s="4">
        <f>($B181^4+('alpha plot'!$J$4*$B181^3)+('alpha plot'!$J$4*'alpha plot'!$J$5*$B181^2)+('alpha plot'!$J$4*'alpha plot'!$J$5*'alpha plot'!$J$6*$B181)+('alpha plot'!$J$4*'alpha plot'!$J$5*'alpha plot'!$J$6*'alpha plot'!$J$7))</f>
        <v>7.2661580868336527E-28</v>
      </c>
      <c r="E181" s="4">
        <f t="shared" si="6"/>
        <v>3.4569663933699948E-9</v>
      </c>
      <c r="F181" s="4">
        <f>'alpha plot'!$J$4*$B181^3 / $D181</f>
        <v>1.9523818350629083E-2</v>
      </c>
      <c r="G181" s="4">
        <f>'alpha plot'!$J$4*'alpha plot'!$J$5*$B181^2 / $D181</f>
        <v>0.98012583446165147</v>
      </c>
      <c r="H181" s="4">
        <f>'alpha plot'!$J$4*'alpha plot'!$J$5*'alpha plot'!$J$6*$B181 / $D181</f>
        <v>3.5034373075300805E-4</v>
      </c>
      <c r="I181" s="4">
        <f>'alpha plot'!$J$4*'alpha plot'!$J$5*'alpha plot'!$J$6*'alpha plot'!$J$7 / $D181</f>
        <v>0</v>
      </c>
    </row>
    <row r="182" spans="2:9" x14ac:dyDescent="0.25">
      <c r="B182" s="4">
        <f t="shared" si="9"/>
        <v>1.1220184543019796E-9</v>
      </c>
      <c r="C182" s="6">
        <f t="shared" si="10"/>
        <v>8.9499999999999922</v>
      </c>
      <c r="D182" s="4">
        <f>($B182^4+('alpha plot'!$J$4*$B182^3)+('alpha plot'!$J$4*'alpha plot'!$J$5*$B182^2)+('alpha plot'!$J$4*'alpha plot'!$J$5*'alpha plot'!$J$6*$B182)+('alpha plot'!$J$4*'alpha plot'!$J$5*'alpha plot'!$J$6*'alpha plot'!$J$7))</f>
        <v>5.7597067672412516E-28</v>
      </c>
      <c r="E182" s="4">
        <f t="shared" si="6"/>
        <v>2.7516907657094621E-9</v>
      </c>
      <c r="F182" s="4">
        <f>'alpha plot'!$J$4*$B182^3 / $D182</f>
        <v>1.7436898002150581E-2</v>
      </c>
      <c r="G182" s="4">
        <f>'alpha plot'!$J$4*'alpha plot'!$J$5*$B182^2 / $D182</f>
        <v>0.98216918760172345</v>
      </c>
      <c r="H182" s="4">
        <f>'alpha plot'!$J$4*'alpha plot'!$J$5*'alpha plot'!$J$6*$B182 / $D182</f>
        <v>3.9391164443523688E-4</v>
      </c>
      <c r="I182" s="4">
        <f>'alpha plot'!$J$4*'alpha plot'!$J$5*'alpha plot'!$J$6*'alpha plot'!$J$7 / $D182</f>
        <v>0</v>
      </c>
    </row>
    <row r="183" spans="2:9" x14ac:dyDescent="0.25">
      <c r="B183" s="4">
        <f t="shared" si="9"/>
        <v>1.000000000000015E-9</v>
      </c>
      <c r="C183" s="6">
        <f t="shared" si="10"/>
        <v>8.9999999999999929</v>
      </c>
      <c r="D183" s="4">
        <f>($B183^4+('alpha plot'!$J$4*$B183^3)+('alpha plot'!$J$4*'alpha plot'!$J$5*$B183^2)+('alpha plot'!$J$4*'alpha plot'!$J$5*'alpha plot'!$J$6*$B183)+('alpha plot'!$J$4*'alpha plot'!$J$5*'alpha plot'!$J$6*'alpha plot'!$J$7))</f>
        <v>4.5666420940001376E-28</v>
      </c>
      <c r="E183" s="4">
        <f t="shared" si="6"/>
        <v>2.1897928049012323E-9</v>
      </c>
      <c r="F183" s="4">
        <f>'alpha plot'!$J$4*$B183^3 / $D183</f>
        <v>1.5569426842847529E-2</v>
      </c>
      <c r="G183" s="4">
        <f>'alpha plot'!$J$4*'alpha plot'!$J$5*$B183^2 / $D183</f>
        <v>0.9839877764679491</v>
      </c>
      <c r="H183" s="4">
        <f>'alpha plot'!$J$4*'alpha plot'!$J$5*'alpha plot'!$J$6*$B183 / $D183</f>
        <v>4.4279449941057045E-4</v>
      </c>
      <c r="I183" s="4">
        <f>'alpha plot'!$J$4*'alpha plot'!$J$5*'alpha plot'!$J$6*'alpha plot'!$J$7 / $D183</f>
        <v>0</v>
      </c>
    </row>
    <row r="184" spans="2:9" x14ac:dyDescent="0.25">
      <c r="B184" s="4">
        <f t="shared" si="9"/>
        <v>8.9125093813375599E-10</v>
      </c>
      <c r="C184" s="6">
        <f t="shared" si="10"/>
        <v>9.0499999999999936</v>
      </c>
      <c r="D184" s="4">
        <f>($B184^4+('alpha plot'!$J$4*$B184^3)+('alpha plot'!$J$4*'alpha plot'!$J$5*$B184^2)+('alpha plot'!$J$4*'alpha plot'!$J$5*'alpha plot'!$J$6*$B184)+('alpha plot'!$J$4*'alpha plot'!$J$5*'alpha plot'!$J$6*'alpha plot'!$J$7))</f>
        <v>3.6214669451396104E-28</v>
      </c>
      <c r="E184" s="4">
        <f t="shared" si="6"/>
        <v>1.7422700635913135E-9</v>
      </c>
      <c r="F184" s="4">
        <f>'alpha plot'!$J$4*$B184^3 / $D184</f>
        <v>1.3899048654101005E-2</v>
      </c>
      <c r="G184" s="4">
        <f>'alpha plot'!$J$4*'alpha plot'!$J$5*$B184^2 / $D184</f>
        <v>0.98560331030737514</v>
      </c>
      <c r="H184" s="4">
        <f>'alpha plot'!$J$4*'alpha plot'!$J$5*'alpha plot'!$J$6*$B184 / $D184</f>
        <v>4.9763929625368491E-4</v>
      </c>
      <c r="I184" s="4">
        <f>'alpha plot'!$J$4*'alpha plot'!$J$5*'alpha plot'!$J$6*'alpha plot'!$J$7 / $D184</f>
        <v>0</v>
      </c>
    </row>
    <row r="185" spans="2:9" x14ac:dyDescent="0.25">
      <c r="B185" s="4">
        <f t="shared" si="9"/>
        <v>7.9432823472429127E-10</v>
      </c>
      <c r="C185" s="6">
        <f t="shared" si="10"/>
        <v>9.0999999999999943</v>
      </c>
      <c r="D185" s="4">
        <f>($B185^4+('alpha plot'!$J$4*$B185^3)+('alpha plot'!$J$4*'alpha plot'!$J$5*$B185^2)+('alpha plot'!$J$4*'alpha plot'!$J$5*'alpha plot'!$J$6*$B185)+('alpha plot'!$J$4*'alpha plot'!$J$5*'alpha plot'!$J$6*'alpha plot'!$J$7))</f>
        <v>2.8724600612748639E-28</v>
      </c>
      <c r="E185" s="4">
        <f t="shared" si="6"/>
        <v>1.3859450159833647E-9</v>
      </c>
      <c r="F185" s="4">
        <f>'alpha plot'!$J$4*$B185^3 / $D185</f>
        <v>1.2405537953793169E-2</v>
      </c>
      <c r="G185" s="4">
        <f>'alpha plot'!$J$4*'alpha plot'!$J$5*$B185^2 / $D185</f>
        <v>0.987035288946845</v>
      </c>
      <c r="H185" s="4">
        <f>'alpha plot'!$J$4*'alpha plot'!$J$5*'alpha plot'!$J$6*$B185 / $D185</f>
        <v>5.5917171341674486E-4</v>
      </c>
      <c r="I185" s="4">
        <f>'alpha plot'!$J$4*'alpha plot'!$J$5*'alpha plot'!$J$6*'alpha plot'!$J$7 / $D185</f>
        <v>0</v>
      </c>
    </row>
    <row r="186" spans="2:9" x14ac:dyDescent="0.25">
      <c r="B186" s="4">
        <f t="shared" si="9"/>
        <v>7.0794578438414445E-10</v>
      </c>
      <c r="C186" s="6">
        <f t="shared" si="10"/>
        <v>9.149999999999995</v>
      </c>
      <c r="D186" s="4">
        <f>($B186^4+('alpha plot'!$J$4*$B186^3)+('alpha plot'!$J$4*'alpha plot'!$J$5*$B186^2)+('alpha plot'!$J$4*'alpha plot'!$J$5*'alpha plot'!$J$6*$B186)+('alpha plot'!$J$4*'alpha plot'!$J$5*'alpha plot'!$J$6*'alpha plot'!$J$7))</f>
        <v>2.2787536183787265E-28</v>
      </c>
      <c r="E186" s="4">
        <f t="shared" si="6"/>
        <v>1.102307160919316E-9</v>
      </c>
      <c r="F186" s="4">
        <f>'alpha plot'!$J$4*$B186^3 / $D186</f>
        <v>1.1070627281090805E-2</v>
      </c>
      <c r="G186" s="4">
        <f>'alpha plot'!$J$4*'alpha plot'!$J$5*$B186^2 / $D186</f>
        <v>0.98830116599054185</v>
      </c>
      <c r="H186" s="4">
        <f>'alpha plot'!$J$4*'alpha plot'!$J$5*'alpha plot'!$J$6*$B186 / $D186</f>
        <v>6.2820562606023258E-4</v>
      </c>
      <c r="I186" s="4">
        <f>'alpha plot'!$J$4*'alpha plot'!$J$5*'alpha plot'!$J$6*'alpha plot'!$J$7 / $D186</f>
        <v>0</v>
      </c>
    </row>
    <row r="187" spans="2:9" x14ac:dyDescent="0.25">
      <c r="B187" s="4">
        <f t="shared" si="9"/>
        <v>6.3095734448019714E-10</v>
      </c>
      <c r="C187" s="6">
        <f t="shared" si="10"/>
        <v>9.1999999999999957</v>
      </c>
      <c r="D187" s="4">
        <f>($B187^4+('alpha plot'!$J$4*$B187^3)+('alpha plot'!$J$4*'alpha plot'!$J$5*$B187^2)+('alpha plot'!$J$4*'alpha plot'!$J$5*'alpha plot'!$J$6*$B187)+('alpha plot'!$J$4*'alpha plot'!$J$5*'alpha plot'!$J$6*'alpha plot'!$J$7))</f>
        <v>1.8080378958894555E-28</v>
      </c>
      <c r="E187" s="4">
        <f t="shared" si="6"/>
        <v>8.7658184381222389E-10</v>
      </c>
      <c r="F187" s="4">
        <f>'alpha plot'!$J$4*$B187^3 / $D187</f>
        <v>9.8778419239092009E-3</v>
      </c>
      <c r="G187" s="4">
        <f>'alpha plot'!$J$4*'alpha plot'!$J$5*$B187^2 / $D187</f>
        <v>0.98941650343314902</v>
      </c>
      <c r="H187" s="4">
        <f>'alpha plot'!$J$4*'alpha plot'!$J$5*'alpha plot'!$J$6*$B187 / $D187</f>
        <v>7.056537663599398E-4</v>
      </c>
      <c r="I187" s="4">
        <f>'alpha plot'!$J$4*'alpha plot'!$J$5*'alpha plot'!$J$6*'alpha plot'!$J$7 / $D187</f>
        <v>0</v>
      </c>
    </row>
    <row r="188" spans="2:9" x14ac:dyDescent="0.25">
      <c r="B188" s="4">
        <f t="shared" si="9"/>
        <v>5.6234132519035282E-10</v>
      </c>
      <c r="C188" s="6">
        <f t="shared" si="10"/>
        <v>9.2499999999999964</v>
      </c>
      <c r="D188" s="4">
        <f>($B188^4+('alpha plot'!$J$4*$B188^3)+('alpha plot'!$J$4*'alpha plot'!$J$5*$B188^2)+('alpha plot'!$J$4*'alpha plot'!$J$5*'alpha plot'!$J$6*$B188)+('alpha plot'!$J$4*'alpha plot'!$J$5*'alpha plot'!$J$6*'alpha plot'!$J$7))</f>
        <v>1.4347564601535837E-28</v>
      </c>
      <c r="E188" s="4">
        <f t="shared" si="6"/>
        <v>6.9698239929373204E-10</v>
      </c>
      <c r="F188" s="4">
        <f>'alpha plot'!$J$4*$B188^3 / $D188</f>
        <v>8.8123433882455297E-3</v>
      </c>
      <c r="G188" s="4">
        <f>'alpha plot'!$J$4*'alpha plot'!$J$5*$B188^2 / $D188</f>
        <v>0.99039511625540388</v>
      </c>
      <c r="H188" s="4">
        <f>'alpha plot'!$J$4*'alpha plot'!$J$5*'alpha plot'!$J$6*$B188 / $D188</f>
        <v>7.9253965936803531E-4</v>
      </c>
      <c r="I188" s="4">
        <f>'alpha plot'!$J$4*'alpha plot'!$J$5*'alpha plot'!$J$6*'alpha plot'!$J$7 / $D188</f>
        <v>0</v>
      </c>
    </row>
    <row r="189" spans="2:9" x14ac:dyDescent="0.25">
      <c r="B189" s="4">
        <f t="shared" si="9"/>
        <v>5.0118723362727401E-10</v>
      </c>
      <c r="C189" s="6">
        <f t="shared" si="10"/>
        <v>9.2999999999999972</v>
      </c>
      <c r="D189" s="4">
        <f>($B189^4+('alpha plot'!$J$4*$B189^3)+('alpha plot'!$J$4*'alpha plot'!$J$5*$B189^2)+('alpha plot'!$J$4*'alpha plot'!$J$5*'alpha plot'!$J$6*$B189)+('alpha plot'!$J$4*'alpha plot'!$J$5*'alpha plot'!$J$6*'alpha plot'!$J$7))</f>
        <v>1.1386855947666365E-28</v>
      </c>
      <c r="E189" s="4">
        <f t="shared" si="6"/>
        <v>5.541102367326524E-10</v>
      </c>
      <c r="F189" s="4">
        <f>'alpha plot'!$J$4*$B189^3 / $D189</f>
        <v>7.8607823959440191E-3</v>
      </c>
      <c r="G189" s="4">
        <f>'alpha plot'!$J$4*'alpha plot'!$J$5*$B189^2 / $D189</f>
        <v>0.99124920606642264</v>
      </c>
      <c r="H189" s="4">
        <f>'alpha plot'!$J$4*'alpha plot'!$J$5*'alpha plot'!$J$6*$B189 / $D189</f>
        <v>8.9001098352321643E-4</v>
      </c>
      <c r="I189" s="4">
        <f>'alpha plot'!$J$4*'alpha plot'!$J$5*'alpha plot'!$J$6*'alpha plot'!$J$7 / $D189</f>
        <v>0</v>
      </c>
    </row>
    <row r="190" spans="2:9" x14ac:dyDescent="0.25">
      <c r="B190" s="4">
        <f t="shared" si="9"/>
        <v>4.4668359215096486E-10</v>
      </c>
      <c r="C190" s="6">
        <f t="shared" si="10"/>
        <v>9.3499999999999979</v>
      </c>
      <c r="D190" s="4">
        <f>($B190^4+('alpha plot'!$J$4*$B190^3)+('alpha plot'!$J$4*'alpha plot'!$J$5*$B190^2)+('alpha plot'!$J$4*'alpha plot'!$J$5*'alpha plot'!$J$6*$B190)+('alpha plot'!$J$4*'alpha plot'!$J$5*'alpha plot'!$J$6*'alpha plot'!$J$7))</f>
        <v>9.0381513806889209E-29</v>
      </c>
      <c r="E190" s="4">
        <f t="shared" si="6"/>
        <v>4.4047411222178302E-10</v>
      </c>
      <c r="F190" s="4">
        <f>'alpha plot'!$J$4*$B190^3 / $D190</f>
        <v>7.0111617998237065E-3</v>
      </c>
      <c r="G190" s="4">
        <f>'alpha plot'!$J$4*'alpha plot'!$J$5*$B190^2 / $D190</f>
        <v>0.99198948323828884</v>
      </c>
      <c r="H190" s="4">
        <f>'alpha plot'!$J$4*'alpha plot'!$J$5*'alpha plot'!$J$6*$B190 / $D190</f>
        <v>9.9935452141336457E-4</v>
      </c>
      <c r="I190" s="4">
        <f>'alpha plot'!$J$4*'alpha plot'!$J$5*'alpha plot'!$J$6*'alpha plot'!$J$7 / $D190</f>
        <v>0</v>
      </c>
    </row>
    <row r="191" spans="2:9" x14ac:dyDescent="0.25">
      <c r="B191" s="4">
        <f t="shared" si="9"/>
        <v>3.9810717055349761E-10</v>
      </c>
      <c r="C191" s="6">
        <f t="shared" si="10"/>
        <v>9.3999999999999986</v>
      </c>
      <c r="D191" s="4">
        <f>($B191^4+('alpha plot'!$J$4*$B191^3)+('alpha plot'!$J$4*'alpha plot'!$J$5*$B191^2)+('alpha plot'!$J$4*'alpha plot'!$J$5*'alpha plot'!$J$6*$B191)+('alpha plot'!$J$4*'alpha plot'!$J$5*'alpha plot'!$J$6*'alpha plot'!$J$7))</f>
        <v>7.1746603892909195E-29</v>
      </c>
      <c r="E191" s="4">
        <f t="shared" si="6"/>
        <v>3.5010527261456097E-10</v>
      </c>
      <c r="F191" s="4">
        <f>'alpha plot'!$J$4*$B191^3 / $D191</f>
        <v>6.2527095023901932E-3</v>
      </c>
      <c r="G191" s="4">
        <f>'alpha plot'!$J$4*'alpha plot'!$J$5*$B191^2 / $D191</f>
        <v>0.99262527726301575</v>
      </c>
      <c r="H191" s="4">
        <f>'alpha plot'!$J$4*'alpha plot'!$J$5*'alpha plot'!$J$6*$B191 / $D191</f>
        <v>1.1220128844886808E-3</v>
      </c>
      <c r="I191" s="4">
        <f>'alpha plot'!$J$4*'alpha plot'!$J$5*'alpha plot'!$J$6*'alpha plot'!$J$7 / $D191</f>
        <v>0</v>
      </c>
    </row>
    <row r="192" spans="2:9" x14ac:dyDescent="0.25">
      <c r="B192" s="4">
        <f t="shared" si="9"/>
        <v>3.5481338923357471E-10</v>
      </c>
      <c r="C192" s="6">
        <f t="shared" si="10"/>
        <v>9.4499999999999993</v>
      </c>
      <c r="D192" s="4">
        <f>($B192^4+('alpha plot'!$J$4*$B192^3)+('alpha plot'!$J$4*'alpha plot'!$J$5*$B192^2)+('alpha plot'!$J$4*'alpha plot'!$J$5*'alpha plot'!$J$6*$B192)+('alpha plot'!$J$4*'alpha plot'!$J$5*'alpha plot'!$J$6*'alpha plot'!$J$7))</f>
        <v>5.6959403461656792E-29</v>
      </c>
      <c r="E192" s="4">
        <f t="shared" si="6"/>
        <v>2.7824961220459387E-10</v>
      </c>
      <c r="F192" s="4">
        <f>'alpha plot'!$J$4*$B192^3 / $D192</f>
        <v>5.5757612390221981E-3</v>
      </c>
      <c r="G192" s="4">
        <f>'alpha plot'!$J$4*'alpha plot'!$J$5*$B192^2 / $D192</f>
        <v>0.99316463526754006</v>
      </c>
      <c r="H192" s="4">
        <f>'alpha plot'!$J$4*'alpha plot'!$J$5*'alpha plot'!$J$6*$B192 / $D192</f>
        <v>1.2596032151880872E-3</v>
      </c>
      <c r="I192" s="4">
        <f>'alpha plot'!$J$4*'alpha plot'!$J$5*'alpha plot'!$J$6*'alpha plot'!$J$7 / $D192</f>
        <v>0</v>
      </c>
    </row>
    <row r="193" spans="2:9" x14ac:dyDescent="0.25">
      <c r="B193" s="4">
        <f t="shared" si="9"/>
        <v>3.1622776601683744E-10</v>
      </c>
      <c r="C193" s="6">
        <f t="shared" si="10"/>
        <v>9.5</v>
      </c>
      <c r="D193" s="4">
        <f>($B193^4+('alpha plot'!$J$4*$B193^3)+('alpha plot'!$J$4*'alpha plot'!$J$5*$B193^2)+('alpha plot'!$J$4*'alpha plot'!$J$5*'alpha plot'!$J$6*$B193)+('alpha plot'!$J$4*'alpha plot'!$J$5*'alpha plot'!$J$6*'alpha plot'!$J$7))</f>
        <v>4.5223981862239662E-29</v>
      </c>
      <c r="E193" s="4">
        <f t="shared" si="6"/>
        <v>2.2112161707612846E-10</v>
      </c>
      <c r="F193" s="4">
        <f>'alpha plot'!$J$4*$B193^3 / $D193</f>
        <v>4.9716529235056582E-3</v>
      </c>
      <c r="G193" s="4">
        <f>'alpha plot'!$J$4*'alpha plot'!$J$5*$B193^2 / $D193</f>
        <v>0.9936144087639277</v>
      </c>
      <c r="H193" s="4">
        <f>'alpha plot'!$J$4*'alpha plot'!$J$5*'alpha plot'!$J$6*$B193 / $D193</f>
        <v>1.4139380914450137E-3</v>
      </c>
      <c r="I193" s="4">
        <f>'alpha plot'!$J$4*'alpha plot'!$J$5*'alpha plot'!$J$6*'alpha plot'!$J$7 / $D193</f>
        <v>0</v>
      </c>
    </row>
    <row r="194" spans="2:9" x14ac:dyDescent="0.25">
      <c r="B194" s="4">
        <f t="shared" si="9"/>
        <v>2.8183829312644407E-10</v>
      </c>
      <c r="C194" s="6">
        <f t="shared" si="10"/>
        <v>9.5500000000000007</v>
      </c>
      <c r="D194" s="4">
        <f>($B194^4+('alpha plot'!$J$4*$B194^3)+('alpha plot'!$J$4*'alpha plot'!$J$5*$B194^2)+('alpha plot'!$J$4*'alpha plot'!$J$5*'alpha plot'!$J$6*$B194)+('alpha plot'!$J$4*'alpha plot'!$J$5*'alpha plot'!$J$6*'alpha plot'!$J$7))</f>
        <v>3.5909461242555811E-29</v>
      </c>
      <c r="E194" s="4">
        <f t="shared" si="6"/>
        <v>1.7570782814542556E-10</v>
      </c>
      <c r="F194" s="4">
        <f>'alpha plot'!$J$4*$B194^3 / $D194</f>
        <v>4.4326221403615182E-3</v>
      </c>
      <c r="G194" s="4">
        <f>'alpha plot'!$J$4*'alpha plot'!$J$5*$B194^2 / $D194</f>
        <v>0.99398032880210851</v>
      </c>
      <c r="H194" s="4">
        <f>'alpha plot'!$J$4*'alpha plot'!$J$5*'alpha plot'!$J$6*$B194 / $D194</f>
        <v>1.5870488818220169E-3</v>
      </c>
      <c r="I194" s="4">
        <f>'alpha plot'!$J$4*'alpha plot'!$J$5*'alpha plot'!$J$6*'alpha plot'!$J$7 / $D194</f>
        <v>0</v>
      </c>
    </row>
    <row r="195" spans="2:9" x14ac:dyDescent="0.25">
      <c r="B195" s="4">
        <f t="shared" si="9"/>
        <v>2.5118864315095696E-10</v>
      </c>
      <c r="C195" s="6">
        <f t="shared" si="10"/>
        <v>9.6000000000000014</v>
      </c>
      <c r="D195" s="4">
        <f>($B195^4+('alpha plot'!$J$4*$B195^3)+('alpha plot'!$J$4*'alpha plot'!$J$5*$B195^2)+('alpha plot'!$J$4*'alpha plot'!$J$5*'alpha plot'!$J$6*$B195)+('alpha plot'!$J$4*'alpha plot'!$J$5*'alpha plot'!$J$6*'alpha plot'!$J$7))</f>
        <v>2.851567282928092E-29</v>
      </c>
      <c r="E195" s="4">
        <f t="shared" ref="E195:E258" si="11">$B195^4 / $D195</f>
        <v>1.3960995167005135E-10</v>
      </c>
      <c r="F195" s="4">
        <f>'alpha plot'!$J$4*$B195^3 / $D195</f>
        <v>3.9517182939577625E-3</v>
      </c>
      <c r="G195" s="4">
        <f>'alpha plot'!$J$4*'alpha plot'!$J$5*$B195^2 / $D195</f>
        <v>0.99426706974183976</v>
      </c>
      <c r="H195" s="4">
        <f>'alpha plot'!$J$4*'alpha plot'!$J$5*'alpha plot'!$J$6*$B195 / $D195</f>
        <v>1.78121182459249E-3</v>
      </c>
      <c r="I195" s="4">
        <f>'alpha plot'!$J$4*'alpha plot'!$J$5*'alpha plot'!$J$6*'alpha plot'!$J$7 / $D195</f>
        <v>0</v>
      </c>
    </row>
    <row r="196" spans="2:9" x14ac:dyDescent="0.25">
      <c r="B196" s="4">
        <f t="shared" si="9"/>
        <v>2.2387211385683235E-10</v>
      </c>
      <c r="C196" s="6">
        <f t="shared" si="10"/>
        <v>9.6500000000000021</v>
      </c>
      <c r="D196" s="4">
        <f>($B196^4+('alpha plot'!$J$4*$B196^3)+('alpha plot'!$J$4*'alpha plot'!$J$5*$B196^2)+('alpha plot'!$J$4*'alpha plot'!$J$5*'alpha plot'!$J$6*$B196)+('alpha plot'!$J$4*'alpha plot'!$J$5*'alpha plot'!$J$6*'alpha plot'!$J$7))</f>
        <v>2.2645992917048241E-29</v>
      </c>
      <c r="E196" s="4">
        <f t="shared" si="11"/>
        <v>1.1091968635292305E-10</v>
      </c>
      <c r="F196" s="4">
        <f>'alpha plot'!$J$4*$B196^3 / $D196</f>
        <v>3.5227208801611736E-3</v>
      </c>
      <c r="G196" s="4">
        <f>'alpha plot'!$J$4*'alpha plot'!$J$5*$B196^2 / $D196</f>
        <v>0.99447830187802333</v>
      </c>
      <c r="H196" s="4">
        <f>'alpha plot'!$J$4*'alpha plot'!$J$5*'alpha plot'!$J$6*$B196 / $D196</f>
        <v>1.9989771308958084E-3</v>
      </c>
      <c r="I196" s="4">
        <f>'alpha plot'!$J$4*'alpha plot'!$J$5*'alpha plot'!$J$6*'alpha plot'!$J$7 / $D196</f>
        <v>0</v>
      </c>
    </row>
    <row r="197" spans="2:9" x14ac:dyDescent="0.25">
      <c r="B197" s="4">
        <f t="shared" si="9"/>
        <v>1.995262314968859E-10</v>
      </c>
      <c r="C197" s="6">
        <f t="shared" si="10"/>
        <v>9.7000000000000028</v>
      </c>
      <c r="D197" s="4">
        <f>($B197^4+('alpha plot'!$J$4*$B197^3)+('alpha plot'!$J$4*'alpha plot'!$J$5*$B197^2)+('alpha plot'!$J$4*'alpha plot'!$J$5*'alpha plot'!$J$6*$B197)+('alpha plot'!$J$4*'alpha plot'!$J$5*'alpha plot'!$J$6*'alpha plot'!$J$7))</f>
        <v>1.7985847949357943E-29</v>
      </c>
      <c r="E197" s="4">
        <f t="shared" si="11"/>
        <v>8.8118903091117572E-11</v>
      </c>
      <c r="F197" s="4">
        <f>'alpha plot'!$J$4*$B197^3 / $D197</f>
        <v>3.1400653251330729E-3</v>
      </c>
      <c r="G197" s="4">
        <f>'alpha plot'!$J$4*'alpha plot'!$J$5*$B197^2 / $D197</f>
        <v>0.99461673314622567</v>
      </c>
      <c r="H197" s="4">
        <f>'alpha plot'!$J$4*'alpha plot'!$J$5*'alpha plot'!$J$6*$B197 / $D197</f>
        <v>2.2432014405223059E-3</v>
      </c>
      <c r="I197" s="4">
        <f>'alpha plot'!$J$4*'alpha plot'!$J$5*'alpha plot'!$J$6*'alpha plot'!$J$7 / $D197</f>
        <v>0</v>
      </c>
    </row>
    <row r="198" spans="2:9" x14ac:dyDescent="0.25">
      <c r="B198" s="4">
        <f t="shared" si="9"/>
        <v>1.7782794100389053E-10</v>
      </c>
      <c r="C198" s="6">
        <f t="shared" si="10"/>
        <v>9.7500000000000036</v>
      </c>
      <c r="D198" s="4">
        <f>($B198^4+('alpha plot'!$J$4*$B198^3)+('alpha plot'!$J$4*'alpha plot'!$J$5*$B198^2)+('alpha plot'!$J$4*'alpha plot'!$J$5*'alpha plot'!$J$6*$B198)+('alpha plot'!$J$4*'alpha plot'!$J$5*'alpha plot'!$J$6*'alpha plot'!$J$7))</f>
        <v>1.4285698684166259E-29</v>
      </c>
      <c r="E198" s="4">
        <f t="shared" si="11"/>
        <v>7.0000076447666072E-11</v>
      </c>
      <c r="F198" s="4">
        <f>'alpha plot'!$J$4*$B198^3 / $D198</f>
        <v>2.7987758320387737E-3</v>
      </c>
      <c r="G198" s="4">
        <f>'alpha plot'!$J$4*'alpha plot'!$J$5*$B198^2 / $D198</f>
        <v>0.99468414010923434</v>
      </c>
      <c r="H198" s="4">
        <f>'alpha plot'!$J$4*'alpha plot'!$J$5*'alpha plot'!$J$6*$B198 / $D198</f>
        <v>2.5170839887268485E-3</v>
      </c>
      <c r="I198" s="4">
        <f>'alpha plot'!$J$4*'alpha plot'!$J$5*'alpha plot'!$J$6*'alpha plot'!$J$7 / $D198</f>
        <v>0</v>
      </c>
    </row>
    <row r="199" spans="2:9" x14ac:dyDescent="0.25">
      <c r="B199" s="4">
        <f t="shared" si="9"/>
        <v>1.584893192461093E-10</v>
      </c>
      <c r="C199" s="6">
        <f t="shared" si="10"/>
        <v>9.8000000000000043</v>
      </c>
      <c r="D199" s="4">
        <f>($B199^4+('alpha plot'!$J$4*$B199^3)+('alpha plot'!$J$4*'alpha plot'!$J$5*$B199^2)+('alpha plot'!$J$4*'alpha plot'!$J$5*'alpha plot'!$J$6*$B199)+('alpha plot'!$J$4*'alpha plot'!$J$5*'alpha plot'!$J$6*'alpha plot'!$J$7))</f>
        <v>1.1347565209835791E-29</v>
      </c>
      <c r="E199" s="4">
        <f t="shared" si="11"/>
        <v>5.5602883333357035E-11</v>
      </c>
      <c r="F199" s="4">
        <f>'alpha plot'!$J$4*$B199^3 / $D199</f>
        <v>2.4944046853168215E-3</v>
      </c>
      <c r="G199" s="4">
        <f>'alpha plot'!$J$4*'alpha plot'!$J$5*$B199^2 / $D199</f>
        <v>0.99468138838569164</v>
      </c>
      <c r="H199" s="4">
        <f>'alpha plot'!$J$4*'alpha plot'!$J$5*'alpha plot'!$J$6*$B199 / $D199</f>
        <v>2.8242068733887213E-3</v>
      </c>
      <c r="I199" s="4">
        <f>'alpha plot'!$J$4*'alpha plot'!$J$5*'alpha plot'!$J$6*'alpha plot'!$J$7 / $D199</f>
        <v>0</v>
      </c>
    </row>
    <row r="200" spans="2:9" x14ac:dyDescent="0.25">
      <c r="B200" s="4">
        <f t="shared" si="9"/>
        <v>1.4125375446227367E-10</v>
      </c>
      <c r="C200" s="6">
        <f t="shared" si="10"/>
        <v>9.850000000000005</v>
      </c>
      <c r="D200" s="4">
        <f>($B200^4+('alpha plot'!$J$4*$B200^3)+('alpha plot'!$J$4*'alpha plot'!$J$5*$B200^2)+('alpha plot'!$J$4*'alpha plot'!$J$5*'alpha plot'!$J$6*$B200)+('alpha plot'!$J$4*'alpha plot'!$J$5*'alpha plot'!$J$6*'alpha plot'!$J$7))</f>
        <v>9.014352516281941E-30</v>
      </c>
      <c r="E200" s="4">
        <f t="shared" si="11"/>
        <v>4.416370114596768E-11</v>
      </c>
      <c r="F200" s="4">
        <f>'alpha plot'!$J$4*$B200^3 / $D200</f>
        <v>2.2229774800902368E-3</v>
      </c>
      <c r="G200" s="4">
        <f>'alpha plot'!$J$4*'alpha plot'!$J$5*$B200^2 / $D200</f>
        <v>0.99460844263241088</v>
      </c>
      <c r="H200" s="4">
        <f>'alpha plot'!$J$4*'alpha plot'!$J$5*'alpha plot'!$J$6*$B200 / $D200</f>
        <v>3.1685798433352358E-3</v>
      </c>
      <c r="I200" s="4">
        <f>'alpha plot'!$J$4*'alpha plot'!$J$5*'alpha plot'!$J$6*'alpha plot'!$J$7 / $D200</f>
        <v>0</v>
      </c>
    </row>
    <row r="201" spans="2:9" x14ac:dyDescent="0.25">
      <c r="B201" s="4">
        <f t="shared" si="9"/>
        <v>1.2589254117941476E-10</v>
      </c>
      <c r="C201" s="6">
        <f t="shared" si="10"/>
        <v>9.9000000000000057</v>
      </c>
      <c r="D201" s="4">
        <f>($B201^4+('alpha plot'!$J$4*$B201^3)+('alpha plot'!$J$4*'alpha plot'!$J$5*$B201^2)+('alpha plot'!$J$4*'alpha plot'!$J$5*'alpha plot'!$J$6*$B201)+('alpha plot'!$J$4*'alpha plot'!$J$5*'alpha plot'!$J$6*'alpha plot'!$J$7))</f>
        <v>7.1613921028220801E-30</v>
      </c>
      <c r="E201" s="4">
        <f t="shared" si="11"/>
        <v>3.507539310017068E-11</v>
      </c>
      <c r="F201" s="4">
        <f>'alpha plot'!$J$4*$B201^3 / $D201</f>
        <v>1.9809437684382186E-3</v>
      </c>
      <c r="G201" s="4">
        <f>'alpha plot'!$J$4*'alpha plot'!$J$5*$B201^2 / $D201</f>
        <v>0.99446436613646427</v>
      </c>
      <c r="H201" s="4">
        <f>'alpha plot'!$J$4*'alpha plot'!$J$5*'alpha plot'!$J$6*$B201 / $D201</f>
        <v>3.5546900600222611E-3</v>
      </c>
      <c r="I201" s="4">
        <f>'alpha plot'!$J$4*'alpha plot'!$J$5*'alpha plot'!$J$6*'alpha plot'!$J$7 / $D201</f>
        <v>0</v>
      </c>
    </row>
    <row r="202" spans="2:9" x14ac:dyDescent="0.25">
      <c r="B202" s="4">
        <f t="shared" si="9"/>
        <v>1.1220184543019425E-10</v>
      </c>
      <c r="C202" s="6">
        <f t="shared" si="10"/>
        <v>9.9500000000000064</v>
      </c>
      <c r="D202" s="4">
        <f>($B202^4+('alpha plot'!$J$4*$B202^3)+('alpha plot'!$J$4*'alpha plot'!$J$5*$B202^2)+('alpha plot'!$J$4*'alpha plot'!$J$5*'alpha plot'!$J$6*$B202)+('alpha plot'!$J$4*'alpha plot'!$J$5*'alpha plot'!$J$6*'alpha plot'!$J$7))</f>
        <v>5.6897378141473578E-30</v>
      </c>
      <c r="E202" s="4">
        <f t="shared" si="11"/>
        <v>2.7855293938504633E-11</v>
      </c>
      <c r="F202" s="4">
        <f>'alpha plot'!$J$4*$B202^3 / $D202</f>
        <v>1.7651326423680294E-3</v>
      </c>
      <c r="G202" s="4">
        <f>'alpha plot'!$J$4*'alpha plot'!$J$5*$B202^2 / $D202</f>
        <v>0.99424731001473243</v>
      </c>
      <c r="H202" s="4">
        <f>'alpha plot'!$J$4*'alpha plot'!$J$5*'alpha plot'!$J$6*$B202 / $D202</f>
        <v>3.9875573150441991E-3</v>
      </c>
      <c r="I202" s="4">
        <f>'alpha plot'!$J$4*'alpha plot'!$J$5*'alpha plot'!$J$6*'alpha plot'!$J$7 / $D202</f>
        <v>0</v>
      </c>
    </row>
    <row r="203" spans="2:9" x14ac:dyDescent="0.25">
      <c r="B203" s="4">
        <f t="shared" si="9"/>
        <v>9.9999999999998194E-11</v>
      </c>
      <c r="C203" s="6">
        <f t="shared" si="10"/>
        <v>10.000000000000007</v>
      </c>
      <c r="D203" s="4">
        <f>($B203^4+('alpha plot'!$J$4*$B203^3)+('alpha plot'!$J$4*'alpha plot'!$J$5*$B203^2)+('alpha plot'!$J$4*'alpha plot'!$J$5*'alpha plot'!$J$6*$B203)+('alpha plot'!$J$4*'alpha plot'!$J$5*'alpha plot'!$J$6*'alpha plot'!$J$7))</f>
        <v>4.5208508400998365E-30</v>
      </c>
      <c r="E203" s="4">
        <f t="shared" si="11"/>
        <v>2.2119730010332397E-11</v>
      </c>
      <c r="F203" s="4">
        <f>'alpha plot'!$J$4*$B203^3 / $D203</f>
        <v>1.5727128037346617E-3</v>
      </c>
      <c r="G203" s="4">
        <f>'alpha plot'!$J$4*'alpha plot'!$J$5*$B203^2 / $D203</f>
        <v>0.99395449196032404</v>
      </c>
      <c r="H203" s="4">
        <f>'alpha plot'!$J$4*'alpha plot'!$J$5*'alpha plot'!$J$6*$B203 / $D203</f>
        <v>4.4727952138215394E-3</v>
      </c>
      <c r="I203" s="4">
        <f>'alpha plot'!$J$4*'alpha plot'!$J$5*'alpha plot'!$J$6*'alpha plot'!$J$7 / $D203</f>
        <v>0</v>
      </c>
    </row>
    <row r="204" spans="2:9" x14ac:dyDescent="0.25">
      <c r="B204" s="4">
        <f t="shared" si="9"/>
        <v>8.9125093813372665E-11</v>
      </c>
      <c r="C204" s="6">
        <f t="shared" si="10"/>
        <v>10.050000000000008</v>
      </c>
      <c r="D204" s="4">
        <f>($B204^4+('alpha plot'!$J$4*$B204^3)+('alpha plot'!$J$4*'alpha plot'!$J$5*$B204^2)+('alpha plot'!$J$4*'alpha plot'!$J$5*'alpha plot'!$J$6*$B204)+('alpha plot'!$J$4*'alpha plot'!$J$5*'alpha plot'!$J$6*'alpha plot'!$J$7))</f>
        <v>3.5923851465080213E-30</v>
      </c>
      <c r="E204" s="4">
        <f t="shared" si="11"/>
        <v>1.7563744385633652E-11</v>
      </c>
      <c r="F204" s="4">
        <f>'alpha plot'!$J$4*$B204^3 / $D204</f>
        <v>1.4011567027727276E-3</v>
      </c>
      <c r="G204" s="4">
        <f>'alpha plot'!$J$4*'alpha plot'!$J$5*$B204^2 / $D204</f>
        <v>0.99358216442011238</v>
      </c>
      <c r="H204" s="4">
        <f>'alpha plot'!$J$4*'alpha plot'!$J$5*'alpha plot'!$J$6*$B204 / $D204</f>
        <v>5.0166788595510476E-3</v>
      </c>
      <c r="I204" s="4">
        <f>'alpha plot'!$J$4*'alpha plot'!$J$5*'alpha plot'!$J$6*'alpha plot'!$J$7 / $D204</f>
        <v>0</v>
      </c>
    </row>
    <row r="205" spans="2:9" x14ac:dyDescent="0.25">
      <c r="B205" s="4">
        <f t="shared" si="9"/>
        <v>7.9432823472426511E-11</v>
      </c>
      <c r="C205" s="6">
        <f t="shared" si="10"/>
        <v>10.100000000000009</v>
      </c>
      <c r="D205" s="4">
        <f>($B205^4+('alpha plot'!$J$4*$B205^3)+('alpha plot'!$J$4*'alpha plot'!$J$5*$B205^2)+('alpha plot'!$J$4*'alpha plot'!$J$5*'alpha plot'!$J$6*$B205)+('alpha plot'!$J$4*'alpha plot'!$J$5*'alpha plot'!$J$6*'alpha plot'!$J$7))</f>
        <v>2.854844871981263E-30</v>
      </c>
      <c r="E205" s="4">
        <f t="shared" si="11"/>
        <v>1.3944966833773281E-11</v>
      </c>
      <c r="F205" s="4">
        <f>'alpha plot'!$J$4*$B205^3 / $D205</f>
        <v>1.2482083583815384E-3</v>
      </c>
      <c r="G205" s="4">
        <f>'alpha plot'!$J$4*'alpha plot'!$J$5*$B205^2 / $D205</f>
        <v>0.99312557203883289</v>
      </c>
      <c r="H205" s="4">
        <f>'alpha plot'!$J$4*'alpha plot'!$J$5*'alpha plot'!$J$6*$B205 / $D205</f>
        <v>5.626219588840492E-3</v>
      </c>
      <c r="I205" s="4">
        <f>'alpha plot'!$J$4*'alpha plot'!$J$5*'alpha plot'!$J$6*'alpha plot'!$J$7 / $D205</f>
        <v>0</v>
      </c>
    </row>
    <row r="206" spans="2:9" x14ac:dyDescent="0.25">
      <c r="B206" s="4">
        <f t="shared" si="9"/>
        <v>7.0794578438412098E-11</v>
      </c>
      <c r="C206" s="6">
        <f t="shared" si="10"/>
        <v>10.150000000000009</v>
      </c>
      <c r="D206" s="4">
        <f>($B206^4+('alpha plot'!$J$4*$B206^3)+('alpha plot'!$J$4*'alpha plot'!$J$5*$B206^2)+('alpha plot'!$J$4*'alpha plot'!$J$5*'alpha plot'!$J$6*$B206)+('alpha plot'!$J$4*'alpha plot'!$J$5*'alpha plot'!$J$6*'alpha plot'!$J$7))</f>
        <v>2.2689328397059881E-30</v>
      </c>
      <c r="E206" s="4">
        <f t="shared" si="11"/>
        <v>1.107078353114601E-11</v>
      </c>
      <c r="F206" s="4">
        <f>'alpha plot'!$J$4*$B206^3 / $D206</f>
        <v>1.1118545041542258E-3</v>
      </c>
      <c r="G206" s="4">
        <f>'alpha plot'!$J$4*'alpha plot'!$J$5*$B206^2 / $D206</f>
        <v>0.99257889816630396</v>
      </c>
      <c r="H206" s="4">
        <f>'alpha plot'!$J$4*'alpha plot'!$J$5*'alpha plot'!$J$6*$B206 / $D206</f>
        <v>6.3092473184710044E-3</v>
      </c>
      <c r="I206" s="4">
        <f>'alpha plot'!$J$4*'alpha plot'!$J$5*'alpha plot'!$J$6*'alpha plot'!$J$7 / $D206</f>
        <v>0</v>
      </c>
    </row>
    <row r="207" spans="2:9" x14ac:dyDescent="0.25">
      <c r="B207" s="4">
        <f t="shared" si="9"/>
        <v>6.3095734448017848E-11</v>
      </c>
      <c r="C207" s="6">
        <f t="shared" si="10"/>
        <v>10.20000000000001</v>
      </c>
      <c r="D207" s="4">
        <f>($B207^4+('alpha plot'!$J$4*$B207^3)+('alpha plot'!$J$4*'alpha plot'!$J$5*$B207^2)+('alpha plot'!$J$4*'alpha plot'!$J$5*'alpha plot'!$J$6*$B207)+('alpha plot'!$J$4*'alpha plot'!$J$5*'alpha plot'!$J$6*'alpha plot'!$J$7))</f>
        <v>1.8034469718036782E-30</v>
      </c>
      <c r="E207" s="4">
        <f t="shared" si="11"/>
        <v>8.7881330432237164E-12</v>
      </c>
      <c r="F207" s="4">
        <f>'alpha plot'!$J$4*$B207^3 / $D207</f>
        <v>9.9029873388348428E-4</v>
      </c>
      <c r="G207" s="4">
        <f>'alpha plot'!$J$4*'alpha plot'!$J$5*$B207^2 / $D207</f>
        <v>0.99193520019961301</v>
      </c>
      <c r="H207" s="4">
        <f>'alpha plot'!$J$4*'alpha plot'!$J$5*'alpha plot'!$J$6*$B207 / $D207</f>
        <v>7.0745010577152965E-3</v>
      </c>
      <c r="I207" s="4">
        <f>'alpha plot'!$J$4*'alpha plot'!$J$5*'alpha plot'!$J$6*'alpha plot'!$J$7 / $D207</f>
        <v>0</v>
      </c>
    </row>
    <row r="208" spans="2:9" x14ac:dyDescent="0.25">
      <c r="B208" s="4">
        <f t="shared" si="9"/>
        <v>5.623413251903342E-11</v>
      </c>
      <c r="C208" s="6">
        <f t="shared" si="10"/>
        <v>10.250000000000011</v>
      </c>
      <c r="D208" s="4">
        <f>($B208^4+('alpha plot'!$J$4*$B208^3)+('alpha plot'!$J$4*'alpha plot'!$J$5*$B208^2)+('alpha plot'!$J$4*'alpha plot'!$J$5*'alpha plot'!$J$6*$B208)+('alpha plot'!$J$4*'alpha plot'!$J$5*'alpha plot'!$J$6*'alpha plot'!$J$7))</f>
        <v>1.4336111617845055E-30</v>
      </c>
      <c r="E208" s="4">
        <f t="shared" si="11"/>
        <v>6.9753921192628795E-12</v>
      </c>
      <c r="F208" s="4">
        <f>'alpha plot'!$J$4*$B208^3 / $D208</f>
        <v>8.8193834858522576E-4</v>
      </c>
      <c r="G208" s="4">
        <f>'alpha plot'!$J$4*'alpha plot'!$J$5*$B208^2 / $D208</f>
        <v>0.99118633352653918</v>
      </c>
      <c r="H208" s="4">
        <f>'alpha plot'!$J$4*'alpha plot'!$J$5*'alpha plot'!$J$6*$B208 / $D208</f>
        <v>7.9317281179001869E-3</v>
      </c>
      <c r="I208" s="4">
        <f>'alpha plot'!$J$4*'alpha plot'!$J$5*'alpha plot'!$J$6*'alpha plot'!$J$7 / $D208</f>
        <v>0</v>
      </c>
    </row>
    <row r="209" spans="2:9" x14ac:dyDescent="0.25">
      <c r="B209" s="4">
        <f t="shared" ref="B209:B272" si="12">10^(-C209)</f>
        <v>5.0118723362725752E-11</v>
      </c>
      <c r="C209" s="6">
        <f t="shared" ref="C209:C272" si="13">C208+0.05</f>
        <v>10.300000000000011</v>
      </c>
      <c r="D209" s="4">
        <f>($B209^4+('alpha plot'!$J$4*$B209^3)+('alpha plot'!$J$4*'alpha plot'!$J$5*$B209^2)+('alpha plot'!$J$4*'alpha plot'!$J$5*'alpha plot'!$J$6*$B209)+('alpha plot'!$J$4*'alpha plot'!$J$5*'alpha plot'!$J$6*'alpha plot'!$J$7))</f>
        <v>1.139750714606941E-30</v>
      </c>
      <c r="E209" s="4">
        <f t="shared" si="11"/>
        <v>5.5359240963293752E-12</v>
      </c>
      <c r="F209" s="4">
        <f>'alpha plot'!$J$4*$B209^3 / $D209</f>
        <v>7.8534363375614129E-4</v>
      </c>
      <c r="G209" s="4">
        <f>'alpha plot'!$J$4*'alpha plot'!$J$5*$B209^2 / $D209</f>
        <v>0.99032286385613866</v>
      </c>
      <c r="H209" s="4">
        <f>'alpha plot'!$J$4*'alpha plot'!$J$5*'alpha plot'!$J$6*$B209 / $D209</f>
        <v>8.8917925045692049E-3</v>
      </c>
      <c r="I209" s="4">
        <f>'alpha plot'!$J$4*'alpha plot'!$J$5*'alpha plot'!$J$6*'alpha plot'!$J$7 / $D209</f>
        <v>0</v>
      </c>
    </row>
    <row r="210" spans="2:9" x14ac:dyDescent="0.25">
      <c r="B210" s="4">
        <f t="shared" si="12"/>
        <v>4.4668359215095014E-11</v>
      </c>
      <c r="C210" s="6">
        <f t="shared" si="13"/>
        <v>10.350000000000012</v>
      </c>
      <c r="D210" s="4">
        <f>($B210^4+('alpha plot'!$J$4*$B210^3)+('alpha plot'!$J$4*'alpha plot'!$J$5*$B210^2)+('alpha plot'!$J$4*'alpha plot'!$J$5*'alpha plot'!$J$6*$B210)+('alpha plot'!$J$4*'alpha plot'!$J$5*'alpha plot'!$J$6*'alpha plot'!$J$7))</f>
        <v>9.0624110862434758E-31</v>
      </c>
      <c r="E210" s="4">
        <f t="shared" si="11"/>
        <v>4.3929498095464709E-12</v>
      </c>
      <c r="F210" s="4">
        <f>'alpha plot'!$J$4*$B210^3 / $D210</f>
        <v>6.9923932051035311E-4</v>
      </c>
      <c r="G210" s="4">
        <f>'alpha plot'!$J$4*'alpha plot'!$J$5*$B210^2 / $D210</f>
        <v>0.98933396777467253</v>
      </c>
      <c r="H210" s="4">
        <f>'alpha plot'!$J$4*'alpha plot'!$J$5*'alpha plot'!$J$6*$B210 / $D210</f>
        <v>9.9667929004241054E-3</v>
      </c>
      <c r="I210" s="4">
        <f>'alpha plot'!$J$4*'alpha plot'!$J$5*'alpha plot'!$J$6*'alpha plot'!$J$7 / $D210</f>
        <v>0</v>
      </c>
    </row>
    <row r="211" spans="2:9" x14ac:dyDescent="0.25">
      <c r="B211" s="4">
        <f t="shared" si="12"/>
        <v>3.9810717055348448E-11</v>
      </c>
      <c r="C211" s="6">
        <f t="shared" si="13"/>
        <v>10.400000000000013</v>
      </c>
      <c r="D211" s="4">
        <f>($B211^4+('alpha plot'!$J$4*$B211^3)+('alpha plot'!$J$4*'alpha plot'!$J$5*$B211^2)+('alpha plot'!$J$4*'alpha plot'!$J$5*'alpha plot'!$J$6*$B211)+('alpha plot'!$J$4*'alpha plot'!$J$5*'alpha plot'!$J$6*'alpha plot'!$J$7))</f>
        <v>7.2067359789179255E-31</v>
      </c>
      <c r="E211" s="4">
        <f t="shared" si="11"/>
        <v>3.4854703139637036E-12</v>
      </c>
      <c r="F211" s="4">
        <f>'alpha plot'!$J$4*$B211^3 / $D211</f>
        <v>6.2248800738324271E-4</v>
      </c>
      <c r="G211" s="4">
        <f>'alpha plot'!$J$4*'alpha plot'!$J$5*$B211^2 / $D211</f>
        <v>0.98820732145882217</v>
      </c>
      <c r="H211" s="4">
        <f>'alpha plot'!$J$4*'alpha plot'!$J$5*'alpha plot'!$J$6*$B211 / $D211</f>
        <v>1.1170190530309144E-2</v>
      </c>
      <c r="I211" s="4">
        <f>'alpha plot'!$J$4*'alpha plot'!$J$5*'alpha plot'!$J$6*'alpha plot'!$J$7 / $D211</f>
        <v>0</v>
      </c>
    </row>
    <row r="212" spans="2:9" x14ac:dyDescent="0.25">
      <c r="B212" s="4">
        <f t="shared" si="12"/>
        <v>3.5481338923356424E-11</v>
      </c>
      <c r="C212" s="6">
        <f t="shared" si="13"/>
        <v>10.450000000000014</v>
      </c>
      <c r="D212" s="4">
        <f>($B212^4+('alpha plot'!$J$4*$B212^3)+('alpha plot'!$J$4*'alpha plot'!$J$5*$B212^2)+('alpha plot'!$J$4*'alpha plot'!$J$5*'alpha plot'!$J$6*$B212)+('alpha plot'!$J$4*'alpha plot'!$J$5*'alpha plot'!$J$6*'alpha plot'!$J$7))</f>
        <v>5.731928684496507E-31</v>
      </c>
      <c r="E212" s="4">
        <f t="shared" si="11"/>
        <v>2.7650260142762578E-12</v>
      </c>
      <c r="F212" s="4">
        <f>'alpha plot'!$J$4*$B212^3 / $D212</f>
        <v>5.5407534095515702E-4</v>
      </c>
      <c r="G212" s="4">
        <f>'alpha plot'!$J$4*'alpha plot'!$J$5*$B212^2 / $D212</f>
        <v>0.98692897762420095</v>
      </c>
      <c r="H212" s="4">
        <f>'alpha plot'!$J$4*'alpha plot'!$J$5*'alpha plot'!$J$6*$B212 / $D212</f>
        <v>1.2516947032078861E-2</v>
      </c>
      <c r="I212" s="4">
        <f>'alpha plot'!$J$4*'alpha plot'!$J$5*'alpha plot'!$J$6*'alpha plot'!$J$7 / $D212</f>
        <v>0</v>
      </c>
    </row>
    <row r="213" spans="2:9" x14ac:dyDescent="0.25">
      <c r="B213" s="4">
        <f t="shared" si="12"/>
        <v>3.1622776601682695E-11</v>
      </c>
      <c r="C213" s="6">
        <f t="shared" si="13"/>
        <v>10.500000000000014</v>
      </c>
      <c r="D213" s="4">
        <f>($B213^4+('alpha plot'!$J$4*$B213^3)+('alpha plot'!$J$4*'alpha plot'!$J$5*$B213^2)+('alpha plot'!$J$4*'alpha plot'!$J$5*'alpha plot'!$J$6*$B213)+('alpha plot'!$J$4*'alpha plot'!$J$5*'alpha plot'!$J$6*'alpha plot'!$J$7))</f>
        <v>4.5597122900279034E-31</v>
      </c>
      <c r="E213" s="4">
        <f t="shared" si="11"/>
        <v>2.193120829546334E-12</v>
      </c>
      <c r="F213" s="4">
        <f>'alpha plot'!$J$4*$B213^3 / $D213</f>
        <v>4.9309677307857603E-4</v>
      </c>
      <c r="G213" s="4">
        <f>'alpha plot'!$J$4*'alpha plot'!$J$5*$B213^2 / $D213</f>
        <v>0.98548323099837276</v>
      </c>
      <c r="H213" s="4">
        <f>'alpha plot'!$J$4*'alpha plot'!$J$5*'alpha plot'!$J$6*$B213 / $D213</f>
        <v>1.4023672226355676E-2</v>
      </c>
      <c r="I213" s="4">
        <f>'alpha plot'!$J$4*'alpha plot'!$J$5*'alpha plot'!$J$6*'alpha plot'!$J$7 / $D213</f>
        <v>0</v>
      </c>
    </row>
    <row r="214" spans="2:9" x14ac:dyDescent="0.25">
      <c r="B214" s="4">
        <f t="shared" si="12"/>
        <v>2.8183829312643472E-11</v>
      </c>
      <c r="C214" s="6">
        <f t="shared" si="13"/>
        <v>10.550000000000015</v>
      </c>
      <c r="D214" s="4">
        <f>($B214^4+('alpha plot'!$J$4*$B214^3)+('alpha plot'!$J$4*'alpha plot'!$J$5*$B214^2)+('alpha plot'!$J$4*'alpha plot'!$J$5*'alpha plot'!$J$6*$B214)+('alpha plot'!$J$4*'alpha plot'!$J$5*'alpha plot'!$J$6*'alpha plot'!$J$7))</f>
        <v>3.6279116103456418E-31</v>
      </c>
      <c r="E214" s="4">
        <f t="shared" si="11"/>
        <v>1.73917507438938E-12</v>
      </c>
      <c r="F214" s="4">
        <f>'alpha plot'!$J$4*$B214^3 / $D214</f>
        <v>4.3874573045903396E-4</v>
      </c>
      <c r="G214" s="4">
        <f>'alpha plot'!$J$4*'alpha plot'!$J$5*$B214^2 / $D214</f>
        <v>0.98385247289911848</v>
      </c>
      <c r="H214" s="4">
        <f>'alpha plot'!$J$4*'alpha plot'!$J$5*'alpha plot'!$J$6*$B214 / $D214</f>
        <v>1.5708781368683276E-2</v>
      </c>
      <c r="I214" s="4">
        <f>'alpha plot'!$J$4*'alpha plot'!$J$5*'alpha plot'!$J$6*'alpha plot'!$J$7 / $D214</f>
        <v>0</v>
      </c>
    </row>
    <row r="215" spans="2:9" x14ac:dyDescent="0.25">
      <c r="B215" s="4">
        <f t="shared" si="12"/>
        <v>2.5118864315094863E-11</v>
      </c>
      <c r="C215" s="6">
        <f t="shared" si="13"/>
        <v>10.600000000000016</v>
      </c>
      <c r="D215" s="4">
        <f>($B215^4+('alpha plot'!$J$4*$B215^3)+('alpha plot'!$J$4*'alpha plot'!$J$5*$B215^2)+('alpha plot'!$J$4*'alpha plot'!$J$5*'alpha plot'!$J$6*$B215)+('alpha plot'!$J$4*'alpha plot'!$J$5*'alpha plot'!$J$6*'alpha plot'!$J$7))</f>
        <v>2.8871387592619713E-31</v>
      </c>
      <c r="E215" s="4">
        <f t="shared" si="11"/>
        <v>1.3788986389251497E-12</v>
      </c>
      <c r="F215" s="4">
        <f>'alpha plot'!$J$4*$B215^3 / $D215</f>
        <v>3.9030304872765461E-4</v>
      </c>
      <c r="G215" s="4">
        <f>'alpha plot'!$J$4*'alpha plot'!$J$5*$B215^2 / $D215</f>
        <v>0.98201703588821709</v>
      </c>
      <c r="H215" s="4">
        <f>'alpha plot'!$J$4*'alpha plot'!$J$5*'alpha plot'!$J$6*$B215 / $D215</f>
        <v>1.7592661061676222E-2</v>
      </c>
      <c r="I215" s="4">
        <f>'alpha plot'!$J$4*'alpha plot'!$J$5*'alpha plot'!$J$6*'alpha plot'!$J$7 / $D215</f>
        <v>0</v>
      </c>
    </row>
    <row r="216" spans="2:9" x14ac:dyDescent="0.25">
      <c r="B216" s="4">
        <f t="shared" si="12"/>
        <v>2.2387211385682491E-11</v>
      </c>
      <c r="C216" s="6">
        <f t="shared" si="13"/>
        <v>10.650000000000016</v>
      </c>
      <c r="D216" s="4">
        <f>($B216^4+('alpha plot'!$J$4*$B216^3)+('alpha plot'!$J$4*'alpha plot'!$J$5*$B216^2)+('alpha plot'!$J$4*'alpha plot'!$J$5*'alpha plot'!$J$6*$B216)+('alpha plot'!$J$4*'alpha plot'!$J$5*'alpha plot'!$J$6*'alpha plot'!$J$7))</f>
        <v>2.2981614351197653E-31</v>
      </c>
      <c r="E216" s="4">
        <f t="shared" si="11"/>
        <v>1.0929982520476294E-12</v>
      </c>
      <c r="F216" s="4">
        <f>'alpha plot'!$J$4*$B216^3 / $D216</f>
        <v>3.4712753804739811E-4</v>
      </c>
      <c r="G216" s="4">
        <f>'alpha plot'!$J$4*'alpha plot'!$J$5*$B216^2 / $D216</f>
        <v>0.97995502997868122</v>
      </c>
      <c r="H216" s="4">
        <f>'alpha plot'!$J$4*'alpha plot'!$J$5*'alpha plot'!$J$6*$B216 / $D216</f>
        <v>1.9697842482178485E-2</v>
      </c>
      <c r="I216" s="4">
        <f>'alpha plot'!$J$4*'alpha plot'!$J$5*'alpha plot'!$J$6*'alpha plot'!$J$7 / $D216</f>
        <v>0</v>
      </c>
    </row>
    <row r="217" spans="2:9" x14ac:dyDescent="0.25">
      <c r="B217" s="4">
        <f t="shared" si="12"/>
        <v>1.9952623149688001E-11</v>
      </c>
      <c r="C217" s="6">
        <f t="shared" si="13"/>
        <v>10.700000000000017</v>
      </c>
      <c r="D217" s="4">
        <f>($B217^4+('alpha plot'!$J$4*$B217^3)+('alpha plot'!$J$4*'alpha plot'!$J$5*$B217^2)+('alpha plot'!$J$4*'alpha plot'!$J$5*'alpha plot'!$J$6*$B217)+('alpha plot'!$J$4*'alpha plot'!$J$5*'alpha plot'!$J$6*'alpha plot'!$J$7))</f>
        <v>1.8298131804308958E-31</v>
      </c>
      <c r="E217" s="4">
        <f t="shared" si="11"/>
        <v>8.6615027665700852E-13</v>
      </c>
      <c r="F217" s="4">
        <f>'alpha plot'!$J$4*$B217^3 / $D217</f>
        <v>3.0864756081596355E-4</v>
      </c>
      <c r="G217" s="4">
        <f>'alpha plot'!$J$4*'alpha plot'!$J$5*$B217^2 / $D217</f>
        <v>0.97764217252175789</v>
      </c>
      <c r="H217" s="4">
        <f>'alpha plot'!$J$4*'alpha plot'!$J$5*'alpha plot'!$J$6*$B217 / $D217</f>
        <v>2.2049179916560011E-2</v>
      </c>
      <c r="I217" s="4">
        <f>'alpha plot'!$J$4*'alpha plot'!$J$5*'alpha plot'!$J$6*'alpha plot'!$J$7 / $D217</f>
        <v>0</v>
      </c>
    </row>
    <row r="218" spans="2:9" x14ac:dyDescent="0.25">
      <c r="B218" s="4">
        <f t="shared" si="12"/>
        <v>1.7782794100388464E-11</v>
      </c>
      <c r="C218" s="6">
        <f t="shared" si="13"/>
        <v>10.750000000000018</v>
      </c>
      <c r="D218" s="4">
        <f>($B218^4+('alpha plot'!$J$4*$B218^3)+('alpha plot'!$J$4*'alpha plot'!$J$5*$B218^2)+('alpha plot'!$J$4*'alpha plot'!$J$5*'alpha plot'!$J$6*$B218)+('alpha plot'!$J$4*'alpha plot'!$J$5*'alpha plot'!$J$6*'alpha plot'!$J$7))</f>
        <v>1.4573339192607596E-31</v>
      </c>
      <c r="E218" s="4">
        <f t="shared" si="11"/>
        <v>6.8618453655911841E-13</v>
      </c>
      <c r="F218" s="4">
        <f>'alpha plot'!$J$4*$B218^3 / $D218</f>
        <v>2.7435351426740949E-4</v>
      </c>
      <c r="G218" s="4">
        <f>'alpha plot'!$J$4*'alpha plot'!$J$5*$B218^2 / $D218</f>
        <v>0.97505161471343293</v>
      </c>
      <c r="H218" s="4">
        <f>'alpha plot'!$J$4*'alpha plot'!$J$5*'alpha plot'!$J$6*$B218 / $D218</f>
        <v>2.4674031771613428E-2</v>
      </c>
      <c r="I218" s="4">
        <f>'alpha plot'!$J$4*'alpha plot'!$J$5*'alpha plot'!$J$6*'alpha plot'!$J$7 / $D218</f>
        <v>0</v>
      </c>
    </row>
    <row r="219" spans="2:9" x14ac:dyDescent="0.25">
      <c r="B219" s="4">
        <f t="shared" si="12"/>
        <v>1.5848931924610403E-11</v>
      </c>
      <c r="C219" s="6">
        <f t="shared" si="13"/>
        <v>10.800000000000018</v>
      </c>
      <c r="D219" s="4">
        <f>($B219^4+('alpha plot'!$J$4*$B219^3)+('alpha plot'!$J$4*'alpha plot'!$J$5*$B219^2)+('alpha plot'!$J$4*'alpha plot'!$J$5*'alpha plot'!$J$6*$B219)+('alpha plot'!$J$4*'alpha plot'!$J$5*'alpha plot'!$J$6*'alpha plot'!$J$7))</f>
        <v>1.1610521176323268E-31</v>
      </c>
      <c r="E219" s="4">
        <f t="shared" si="11"/>
        <v>5.4343585003466947E-13</v>
      </c>
      <c r="F219" s="4">
        <f>'alpha plot'!$J$4*$B219^3 / $D219</f>
        <v>2.4379112183242472E-4</v>
      </c>
      <c r="G219" s="4">
        <f>'alpha plot'!$J$4*'alpha plot'!$J$5*$B219^2 / $D219</f>
        <v>0.97215376866400349</v>
      </c>
      <c r="H219" s="4">
        <f>'alpha plot'!$J$4*'alpha plot'!$J$5*'alpha plot'!$J$6*$B219 / $D219</f>
        <v>2.7602440213620603E-2</v>
      </c>
      <c r="I219" s="4">
        <f>'alpha plot'!$J$4*'alpha plot'!$J$5*'alpha plot'!$J$6*'alpha plot'!$J$7 / $D219</f>
        <v>0</v>
      </c>
    </row>
    <row r="220" spans="2:9" x14ac:dyDescent="0.25">
      <c r="B220" s="4">
        <f t="shared" si="12"/>
        <v>1.4125375446226898E-11</v>
      </c>
      <c r="C220" s="6">
        <f t="shared" si="13"/>
        <v>10.850000000000019</v>
      </c>
      <c r="D220" s="4">
        <f>($B220^4+('alpha plot'!$J$4*$B220^3)+('alpha plot'!$J$4*'alpha plot'!$J$5*$B220^2)+('alpha plot'!$J$4*'alpha plot'!$J$5*'alpha plot'!$J$6*$B220)+('alpha plot'!$J$4*'alpha plot'!$J$5*'alpha plot'!$J$6*'alpha plot'!$J$7))</f>
        <v>9.2533819446643333E-32</v>
      </c>
      <c r="E220" s="4">
        <f t="shared" si="11"/>
        <v>4.3022883193855441E-13</v>
      </c>
      <c r="F220" s="4">
        <f>'alpha plot'!$J$4*$B220^3 / $D220</f>
        <v>2.1655544709080335E-4</v>
      </c>
      <c r="G220" s="4">
        <f>'alpha plot'!$J$4*'alpha plot'!$J$5*$B220^2 / $D220</f>
        <v>0.968916140193257</v>
      </c>
      <c r="H220" s="4">
        <f>'alpha plot'!$J$4*'alpha plot'!$J$5*'alpha plot'!$J$6*$B220 / $D220</f>
        <v>3.0867304359221911E-2</v>
      </c>
      <c r="I220" s="4">
        <f>'alpha plot'!$J$4*'alpha plot'!$J$5*'alpha plot'!$J$6*'alpha plot'!$J$7 / $D220</f>
        <v>0</v>
      </c>
    </row>
    <row r="221" spans="2:9" x14ac:dyDescent="0.25">
      <c r="B221" s="4">
        <f t="shared" si="12"/>
        <v>1.2589254117941061E-11</v>
      </c>
      <c r="C221" s="6">
        <f t="shared" si="13"/>
        <v>10.90000000000002</v>
      </c>
      <c r="D221" s="4">
        <f>($B221^4+('alpha plot'!$J$4*$B221^3)+('alpha plot'!$J$4*'alpha plot'!$J$5*$B221^2)+('alpha plot'!$J$4*'alpha plot'!$J$5*'alpha plot'!$J$6*$B221)+('alpha plot'!$J$4*'alpha plot'!$J$5*'alpha plot'!$J$6*'alpha plot'!$J$7))</f>
        <v>7.377733182933853E-32</v>
      </c>
      <c r="E221" s="4">
        <f t="shared" si="11"/>
        <v>3.4046859234752199E-13</v>
      </c>
      <c r="F221" s="4">
        <f>'alpha plot'!$J$4*$B221^3 / $D221</f>
        <v>1.9228555313226023E-4</v>
      </c>
      <c r="G221" s="4">
        <f>'alpha plot'!$J$4*'alpha plot'!$J$5*$B221^2 / $D221</f>
        <v>0.96530317396963827</v>
      </c>
      <c r="H221" s="4">
        <f>'alpha plot'!$J$4*'alpha plot'!$J$5*'alpha plot'!$J$6*$B221 / $D221</f>
        <v>3.4504540476888869E-2</v>
      </c>
      <c r="I221" s="4">
        <f>'alpha plot'!$J$4*'alpha plot'!$J$5*'alpha plot'!$J$6*'alpha plot'!$J$7 / $D221</f>
        <v>0</v>
      </c>
    </row>
    <row r="222" spans="2:9" x14ac:dyDescent="0.25">
      <c r="B222" s="4">
        <f t="shared" si="12"/>
        <v>1.1220184543019094E-11</v>
      </c>
      <c r="C222" s="6">
        <f t="shared" si="13"/>
        <v>10.950000000000021</v>
      </c>
      <c r="D222" s="4">
        <f>($B222^4+('alpha plot'!$J$4*$B222^3)+('alpha plot'!$J$4*'alpha plot'!$J$5*$B222^2)+('alpha plot'!$J$4*'alpha plot'!$J$5*'alpha plot'!$J$6*$B222)+('alpha plot'!$J$4*'alpha plot'!$J$5*'alpha plot'!$J$6*'alpha plot'!$J$7))</f>
        <v>5.8848923870154548E-32</v>
      </c>
      <c r="E222" s="4">
        <f t="shared" si="11"/>
        <v>2.6931557762343262E-13</v>
      </c>
      <c r="F222" s="4">
        <f>'alpha plot'!$J$4*$B222^3 / $D222</f>
        <v>1.7065973822096941E-4</v>
      </c>
      <c r="G222" s="4">
        <f>'alpha plot'!$J$4*'alpha plot'!$J$5*$B222^2 / $D222</f>
        <v>0.96127611931978829</v>
      </c>
      <c r="H222" s="4">
        <f>'alpha plot'!$J$4*'alpha plot'!$J$5*'alpha plot'!$J$6*$B222 / $D222</f>
        <v>3.8553220941721596E-2</v>
      </c>
      <c r="I222" s="4">
        <f>'alpha plot'!$J$4*'alpha plot'!$J$5*'alpha plot'!$J$6*'alpha plot'!$J$7 / $D222</f>
        <v>0</v>
      </c>
    </row>
    <row r="223" spans="2:9" x14ac:dyDescent="0.25">
      <c r="B223" s="4">
        <f t="shared" si="12"/>
        <v>9.9999999999994873E-12</v>
      </c>
      <c r="C223" s="6">
        <f t="shared" si="13"/>
        <v>11.000000000000021</v>
      </c>
      <c r="D223" s="4">
        <f>($B223^4+('alpha plot'!$J$4*$B223^3)+('alpha plot'!$J$4*'alpha plot'!$J$5*$B223^2)+('alpha plot'!$J$4*'alpha plot'!$J$5*'alpha plot'!$J$6*$B223)+('alpha plot'!$J$4*'alpha plot'!$J$5*'alpha plot'!$J$6*'alpha plot'!$J$7))</f>
        <v>4.6964394000005287E-32</v>
      </c>
      <c r="E223" s="4">
        <f t="shared" si="11"/>
        <v>2.1292726570679954E-13</v>
      </c>
      <c r="F223" s="4">
        <f>'alpha plot'!$J$4*$B223^3 / $D223</f>
        <v>1.5139128591754226E-4</v>
      </c>
      <c r="G223" s="4">
        <f>'alpha plot'!$J$4*'alpha plot'!$J$5*$B223^2 / $D223</f>
        <v>0.95679292699891605</v>
      </c>
      <c r="H223" s="4">
        <f>'alpha plot'!$J$4*'alpha plot'!$J$5*'alpha plot'!$J$6*$B223 / $D223</f>
        <v>4.3055681714953428E-2</v>
      </c>
      <c r="I223" s="4">
        <f>'alpha plot'!$J$4*'alpha plot'!$J$5*'alpha plot'!$J$6*'alpha plot'!$J$7 / $D223</f>
        <v>0</v>
      </c>
    </row>
    <row r="224" spans="2:9" x14ac:dyDescent="0.25">
      <c r="B224" s="4">
        <f t="shared" si="12"/>
        <v>8.9125093813369709E-12</v>
      </c>
      <c r="C224" s="6">
        <f t="shared" si="13"/>
        <v>11.050000000000022</v>
      </c>
      <c r="D224" s="4">
        <f>($B224^4+('alpha plot'!$J$4*$B224^3)+('alpha plot'!$J$4*'alpha plot'!$J$5*$B224^2)+('alpha plot'!$J$4*'alpha plot'!$J$5*'alpha plot'!$J$6*$B224)+('alpha plot'!$J$4*'alpha plot'!$J$5*'alpha plot'!$J$6*'alpha plot'!$J$7))</f>
        <v>3.7500515849497073E-32</v>
      </c>
      <c r="E224" s="4">
        <f t="shared" si="11"/>
        <v>1.6825297737564802E-13</v>
      </c>
      <c r="F224" s="4">
        <f>'alpha plot'!$J$4*$B224^3 / $D224</f>
        <v>1.3422467432639077E-4</v>
      </c>
      <c r="G224" s="4">
        <f>'alpha plot'!$J$4*'alpha plot'!$J$5*$B224^2 / $D224</f>
        <v>0.95180818941874212</v>
      </c>
      <c r="H224" s="4">
        <f>'alpha plot'!$J$4*'alpha plot'!$J$5*'alpha plot'!$J$6*$B224 / $D224</f>
        <v>4.8057585906763151E-2</v>
      </c>
      <c r="I224" s="4">
        <f>'alpha plot'!$J$4*'alpha plot'!$J$5*'alpha plot'!$J$6*'alpha plot'!$J$7 / $D224</f>
        <v>0</v>
      </c>
    </row>
    <row r="225" spans="2:9" x14ac:dyDescent="0.25">
      <c r="B225" s="4">
        <f t="shared" si="12"/>
        <v>7.9432823472423884E-12</v>
      </c>
      <c r="C225" s="6">
        <f t="shared" si="13"/>
        <v>11.100000000000023</v>
      </c>
      <c r="D225" s="4">
        <f>($B225^4+('alpha plot'!$J$4*$B225^3)+('alpha plot'!$J$4*'alpha plot'!$J$5*$B225^2)+('alpha plot'!$J$4*'alpha plot'!$J$5*'alpha plot'!$J$6*$B225)+('alpha plot'!$J$4*'alpha plot'!$J$5*'alpha plot'!$J$6*'alpha plot'!$J$7))</f>
        <v>2.996195632110253E-32</v>
      </c>
      <c r="E225" s="4">
        <f t="shared" si="11"/>
        <v>1.328708867628315E-13</v>
      </c>
      <c r="F225" s="4">
        <f>'alpha plot'!$J$4*$B225^3 / $D225</f>
        <v>1.1893219497752092E-4</v>
      </c>
      <c r="G225" s="4">
        <f>'alpha plot'!$J$4*'alpha plot'!$J$5*$B225^2 / $D225</f>
        <v>0.94627313923806033</v>
      </c>
      <c r="H225" s="4">
        <f>'alpha plot'!$J$4*'alpha plot'!$J$5*'alpha plot'!$J$6*$B225 / $D225</f>
        <v>5.3607928566829423E-2</v>
      </c>
      <c r="I225" s="4">
        <f>'alpha plot'!$J$4*'alpha plot'!$J$5*'alpha plot'!$J$6*'alpha plot'!$J$7 / $D225</f>
        <v>0</v>
      </c>
    </row>
    <row r="226" spans="2:9" x14ac:dyDescent="0.25">
      <c r="B226" s="4">
        <f t="shared" si="12"/>
        <v>7.0794578438409757E-12</v>
      </c>
      <c r="C226" s="6">
        <f t="shared" si="13"/>
        <v>11.150000000000023</v>
      </c>
      <c r="D226" s="4">
        <f>($B226^4+('alpha plot'!$J$4*$B226^3)+('alpha plot'!$J$4*'alpha plot'!$J$5*$B226^2)+('alpha plot'!$J$4*'alpha plot'!$J$5*'alpha plot'!$J$6*$B226)+('alpha plot'!$J$4*'alpha plot'!$J$5*'alpha plot'!$J$6*'alpha plot'!$J$7))</f>
        <v>2.3954997147156132E-32</v>
      </c>
      <c r="E226" s="4">
        <f t="shared" si="11"/>
        <v>1.0485855690478392E-13</v>
      </c>
      <c r="F226" s="4">
        <f>'alpha plot'!$J$4*$B226^3 / $D226</f>
        <v>1.0531093708561683E-4</v>
      </c>
      <c r="G226" s="4">
        <f>'alpha plot'!$J$4*'alpha plot'!$J$5*$B226^2 / $D226</f>
        <v>0.94013572375479315</v>
      </c>
      <c r="H226" s="4">
        <f>'alpha plot'!$J$4*'alpha plot'!$J$5*'alpha plot'!$J$6*$B226 / $D226</f>
        <v>5.9758965308016332E-2</v>
      </c>
      <c r="I226" s="4">
        <f>'alpha plot'!$J$4*'alpha plot'!$J$5*'alpha plot'!$J$6*'alpha plot'!$J$7 / $D226</f>
        <v>0</v>
      </c>
    </row>
    <row r="227" spans="2:9" x14ac:dyDescent="0.25">
      <c r="B227" s="4">
        <f t="shared" si="12"/>
        <v>6.3095734448015759E-12</v>
      </c>
      <c r="C227" s="6">
        <f t="shared" si="13"/>
        <v>11.200000000000024</v>
      </c>
      <c r="D227" s="4">
        <f>($B227^4+('alpha plot'!$J$4*$B227^3)+('alpha plot'!$J$4*'alpha plot'!$J$5*$B227^2)+('alpha plot'!$J$4*'alpha plot'!$J$5*'alpha plot'!$J$6*$B227)+('alpha plot'!$J$4*'alpha plot'!$J$5*'alpha plot'!$J$6*'alpha plot'!$J$7))</f>
        <v>1.9166660032463687E-32</v>
      </c>
      <c r="E227" s="4">
        <f t="shared" si="11"/>
        <v>8.2690108228367853E-14</v>
      </c>
      <c r="F227" s="4">
        <f>'alpha plot'!$J$4*$B227^3 / $D227</f>
        <v>9.3180097616279466E-5</v>
      </c>
      <c r="G227" s="4">
        <f>'alpha plot'!$J$4*'alpha plot'!$J$5*$B227^2 / $D227</f>
        <v>0.93334077507264179</v>
      </c>
      <c r="H227" s="4">
        <f>'alpha plot'!$J$4*'alpha plot'!$J$5*'alpha plot'!$J$6*$B227 / $D227</f>
        <v>6.6566044829659193E-2</v>
      </c>
      <c r="I227" s="4">
        <f>'alpha plot'!$J$4*'alpha plot'!$J$5*'alpha plot'!$J$6*'alpha plot'!$J$7 / $D227</f>
        <v>0</v>
      </c>
    </row>
    <row r="228" spans="2:9" x14ac:dyDescent="0.25">
      <c r="B228" s="4">
        <f t="shared" si="12"/>
        <v>5.623413251903156E-12</v>
      </c>
      <c r="C228" s="6">
        <f t="shared" si="13"/>
        <v>11.250000000000025</v>
      </c>
      <c r="D228" s="4">
        <f>($B228^4+('alpha plot'!$J$4*$B228^3)+('alpha plot'!$J$4*'alpha plot'!$J$5*$B228^2)+('alpha plot'!$J$4*'alpha plot'!$J$5*'alpha plot'!$J$6*$B228)+('alpha plot'!$J$4*'alpha plot'!$J$5*'alpha plot'!$J$6*'alpha plot'!$J$7))</f>
        <v>1.5348123664385794E-32</v>
      </c>
      <c r="E228" s="4">
        <f t="shared" si="11"/>
        <v>6.5154544090636238E-14</v>
      </c>
      <c r="F228" s="4">
        <f>'alpha plot'!$J$4*$B228^3 / $D228</f>
        <v>8.2378581785296401E-5</v>
      </c>
      <c r="G228" s="4">
        <f>'alpha plot'!$J$4*'alpha plot'!$J$5*$B228^2 / $D228</f>
        <v>0.92583029836349529</v>
      </c>
      <c r="H228" s="4">
        <f>'alpha plot'!$J$4*'alpha plot'!$J$5*'alpha plot'!$J$6*$B228 / $D228</f>
        <v>7.408732305465425E-2</v>
      </c>
      <c r="I228" s="4">
        <f>'alpha plot'!$J$4*'alpha plot'!$J$5*'alpha plot'!$J$6*'alpha plot'!$J$7 / $D228</f>
        <v>0</v>
      </c>
    </row>
    <row r="229" spans="2:9" x14ac:dyDescent="0.25">
      <c r="B229" s="4">
        <f t="shared" si="12"/>
        <v>5.0118723362724093E-12</v>
      </c>
      <c r="C229" s="6">
        <f t="shared" si="13"/>
        <v>11.300000000000026</v>
      </c>
      <c r="D229" s="4">
        <f>($B229^4+('alpha plot'!$J$4*$B229^3)+('alpha plot'!$J$4*'alpha plot'!$J$5*$B229^2)+('alpha plot'!$J$4*'alpha plot'!$J$5*'alpha plot'!$J$6*$B229)+('alpha plot'!$J$4*'alpha plot'!$J$5*'alpha plot'!$J$6*'alpha plot'!$J$7))</f>
        <v>1.2301549699805838E-32</v>
      </c>
      <c r="E229" s="4">
        <f t="shared" si="11"/>
        <v>5.1290882846247747E-14</v>
      </c>
      <c r="F229" s="4">
        <f>'alpha plot'!$J$4*$B229^3 / $D229</f>
        <v>7.276286237331648E-5</v>
      </c>
      <c r="G229" s="4">
        <f>'alpha plot'!$J$4*'alpha plot'!$J$5*$B229^2 / $D229</f>
        <v>0.91754390244780848</v>
      </c>
      <c r="H229" s="4">
        <f>'alpha plot'!$J$4*'alpha plot'!$J$5*'alpha plot'!$J$6*$B229 / $D229</f>
        <v>8.2383334689766885E-2</v>
      </c>
      <c r="I229" s="4">
        <f>'alpha plot'!$J$4*'alpha plot'!$J$5*'alpha plot'!$J$6*'alpha plot'!$J$7 / $D229</f>
        <v>0</v>
      </c>
    </row>
    <row r="230" spans="2:9" x14ac:dyDescent="0.25">
      <c r="B230" s="4">
        <f t="shared" si="12"/>
        <v>4.4668359215093536E-12</v>
      </c>
      <c r="C230" s="6">
        <f t="shared" si="13"/>
        <v>11.350000000000026</v>
      </c>
      <c r="D230" s="4">
        <f>($B230^4+('alpha plot'!$J$4*$B230^3)+('alpha plot'!$J$4*'alpha plot'!$J$5*$B230^2)+('alpha plot'!$J$4*'alpha plot'!$J$5*'alpha plot'!$J$6*$B230)+('alpha plot'!$J$4*'alpha plot'!$J$5*'alpha plot'!$J$6*'alpha plot'!$J$7))</f>
        <v>9.8696165417261897E-33</v>
      </c>
      <c r="E230" s="4">
        <f t="shared" si="11"/>
        <v>4.0336640118722343E-14</v>
      </c>
      <c r="F230" s="4">
        <f>'alpha plot'!$J$4*$B230^3 / $D230</f>
        <v>6.420506960264789E-5</v>
      </c>
      <c r="G230" s="4">
        <f>'alpha plot'!$J$4*'alpha plot'!$J$5*$B230^2 / $D230</f>
        <v>0.90841939802351646</v>
      </c>
      <c r="H230" s="4">
        <f>'alpha plot'!$J$4*'alpha plot'!$J$5*'alpha plot'!$J$6*$B230 / $D230</f>
        <v>9.151639690684045E-2</v>
      </c>
      <c r="I230" s="4">
        <f>'alpha plot'!$J$4*'alpha plot'!$J$5*'alpha plot'!$J$6*'alpha plot'!$J$7 / $D230</f>
        <v>0</v>
      </c>
    </row>
    <row r="231" spans="2:9" x14ac:dyDescent="0.25">
      <c r="B231" s="4">
        <f t="shared" si="12"/>
        <v>3.9810717055347126E-12</v>
      </c>
      <c r="C231" s="6">
        <f t="shared" si="13"/>
        <v>11.400000000000027</v>
      </c>
      <c r="D231" s="4">
        <f>($B231^4+('alpha plot'!$J$4*$B231^3)+('alpha plot'!$J$4*'alpha plot'!$J$5*$B231^2)+('alpha plot'!$J$4*'alpha plot'!$J$5*'alpha plot'!$J$6*$B231)+('alpha plot'!$J$4*'alpha plot'!$J$5*'alpha plot'!$J$6*'alpha plot'!$J$7))</f>
        <v>7.9272040087205534E-33</v>
      </c>
      <c r="E231" s="4">
        <f t="shared" si="11"/>
        <v>3.1686915446425369E-14</v>
      </c>
      <c r="F231" s="4">
        <f>'alpha plot'!$J$4*$B231^3 / $D231</f>
        <v>5.6591286339019682E-5</v>
      </c>
      <c r="G231" s="4">
        <f>'alpha plot'!$J$4*'alpha plot'!$J$5*$B231^2 / $D231</f>
        <v>0.89839358875493081</v>
      </c>
      <c r="H231" s="4">
        <f>'alpha plot'!$J$4*'alpha plot'!$J$5*'alpha plot'!$J$6*$B231 / $D231</f>
        <v>0.10154981995869852</v>
      </c>
      <c r="I231" s="4">
        <f>'alpha plot'!$J$4*'alpha plot'!$J$5*'alpha plot'!$J$6*'alpha plot'!$J$7 / $D231</f>
        <v>0</v>
      </c>
    </row>
    <row r="232" spans="2:9" x14ac:dyDescent="0.25">
      <c r="B232" s="4">
        <f t="shared" si="12"/>
        <v>3.548133892335525E-12</v>
      </c>
      <c r="C232" s="6">
        <f t="shared" si="13"/>
        <v>11.450000000000028</v>
      </c>
      <c r="D232" s="4">
        <f>($B232^4+('alpha plot'!$J$4*$B232^3)+('alpha plot'!$J$4*'alpha plot'!$J$5*$B232^2)+('alpha plot'!$J$4*'alpha plot'!$J$5*'alpha plot'!$J$6*$B232)+('alpha plot'!$J$4*'alpha plot'!$J$5*'alpha plot'!$J$6*'alpha plot'!$J$7))</f>
        <v>6.3747865857937103E-33</v>
      </c>
      <c r="E232" s="4">
        <f t="shared" si="11"/>
        <v>2.4861901981042892E-14</v>
      </c>
      <c r="F232" s="4">
        <f>'alpha plot'!$J$4*$B232^3 / $D232</f>
        <v>4.9820026089505618E-5</v>
      </c>
      <c r="G232" s="4">
        <f>'alpha plot'!$J$4*'alpha plot'!$J$5*$B232^2 / $D232</f>
        <v>0.88740327856799184</v>
      </c>
      <c r="H232" s="4">
        <f>'alpha plot'!$J$4*'alpha plot'!$J$5*'alpha plot'!$J$6*$B232 / $D232</f>
        <v>0.11254690140589374</v>
      </c>
      <c r="I232" s="4">
        <f>'alpha plot'!$J$4*'alpha plot'!$J$5*'alpha plot'!$J$6*'alpha plot'!$J$7 / $D232</f>
        <v>0</v>
      </c>
    </row>
    <row r="233" spans="2:9" x14ac:dyDescent="0.25">
      <c r="B233" s="4">
        <f t="shared" si="12"/>
        <v>3.1622776601681649E-12</v>
      </c>
      <c r="C233" s="6">
        <f t="shared" si="13"/>
        <v>11.500000000000028</v>
      </c>
      <c r="D233" s="4">
        <f>($B233^4+('alpha plot'!$J$4*$B233^3)+('alpha plot'!$J$4*'alpha plot'!$J$5*$B233^2)+('alpha plot'!$J$4*'alpha plot'!$J$5*'alpha plot'!$J$6*$B233)+('alpha plot'!$J$4*'alpha plot'!$J$5*'alpha plot'!$J$6*'alpha plot'!$J$7))</f>
        <v>5.1331839439594767E-33</v>
      </c>
      <c r="E233" s="4">
        <f t="shared" si="11"/>
        <v>1.9481086415702837E-14</v>
      </c>
      <c r="F233" s="4">
        <f>'alpha plot'!$J$4*$B233^3 / $D233</f>
        <v>4.3800873705783761E-5</v>
      </c>
      <c r="G233" s="4">
        <f>'alpha plot'!$J$4*'alpha plot'!$J$5*$B233^2 / $D233</f>
        <v>0.87538651430700887</v>
      </c>
      <c r="H233" s="4">
        <f>'alpha plot'!$J$4*'alpha plot'!$J$5*'alpha plot'!$J$6*$B233 / $D233</f>
        <v>0.12456968481926591</v>
      </c>
      <c r="I233" s="4">
        <f>'alpha plot'!$J$4*'alpha plot'!$J$5*'alpha plot'!$J$6*'alpha plot'!$J$7 / $D233</f>
        <v>0</v>
      </c>
    </row>
    <row r="234" spans="2:9" x14ac:dyDescent="0.25">
      <c r="B234" s="4">
        <f t="shared" si="12"/>
        <v>2.8183829312642542E-12</v>
      </c>
      <c r="C234" s="6">
        <f t="shared" si="13"/>
        <v>11.550000000000029</v>
      </c>
      <c r="D234" s="4">
        <f>($B234^4+('alpha plot'!$J$4*$B234^3)+('alpha plot'!$J$4*'alpha plot'!$J$5*$B234^2)+('alpha plot'!$J$4*'alpha plot'!$J$5*'alpha plot'!$J$6*$B234)+('alpha plot'!$J$4*'alpha plot'!$J$5*'alpha plot'!$J$6*'alpha plot'!$J$7))</f>
        <v>4.1393896854890173E-33</v>
      </c>
      <c r="E234" s="4">
        <f t="shared" si="11"/>
        <v>1.5242762639426995E-14</v>
      </c>
      <c r="F234" s="4">
        <f>'alpha plot'!$J$4*$B234^3 / $D234</f>
        <v>3.8453270903720395E-5</v>
      </c>
      <c r="G234" s="4">
        <f>'alpha plot'!$J$4*'alpha plot'!$J$5*$B234^2 / $D234</f>
        <v>0.86228407579270361</v>
      </c>
      <c r="H234" s="4">
        <f>'alpha plot'!$J$4*'alpha plot'!$J$5*'alpha plot'!$J$6*$B234 / $D234</f>
        <v>0.13767747093637744</v>
      </c>
      <c r="I234" s="4">
        <f>'alpha plot'!$J$4*'alpha plot'!$J$5*'alpha plot'!$J$6*'alpha plot'!$J$7 / $D234</f>
        <v>0</v>
      </c>
    </row>
    <row r="235" spans="2:9" x14ac:dyDescent="0.25">
      <c r="B235" s="4">
        <f t="shared" si="12"/>
        <v>2.5118864315094034E-12</v>
      </c>
      <c r="C235" s="6">
        <f t="shared" si="13"/>
        <v>11.60000000000003</v>
      </c>
      <c r="D235" s="4">
        <f>($B235^4+('alpha plot'!$J$4*$B235^3)+('alpha plot'!$J$4*'alpha plot'!$J$5*$B235^2)+('alpha plot'!$J$4*'alpha plot'!$J$5*'alpha plot'!$J$6*$B235)+('alpha plot'!$J$4*'alpha plot'!$J$5*'alpha plot'!$J$6*'alpha plot'!$J$7))</f>
        <v>3.3432566687714888E-33</v>
      </c>
      <c r="E235" s="4">
        <f t="shared" si="11"/>
        <v>1.1907765690621458E-14</v>
      </c>
      <c r="F235" s="4">
        <f>'alpha plot'!$J$4*$B235^3 / $D235</f>
        <v>3.3705430706691419E-5</v>
      </c>
      <c r="G235" s="4">
        <f>'alpha plot'!$J$4*'alpha plot'!$J$5*$B235^2 / $D235</f>
        <v>0.84804121473870175</v>
      </c>
      <c r="H235" s="4">
        <f>'alpha plot'!$J$4*'alpha plot'!$J$5*'alpha plot'!$J$6*$B235 / $D235</f>
        <v>0.15192507983057957</v>
      </c>
      <c r="I235" s="4">
        <f>'alpha plot'!$J$4*'alpha plot'!$J$5*'alpha plot'!$J$6*'alpha plot'!$J$7 / $D235</f>
        <v>0</v>
      </c>
    </row>
    <row r="236" spans="2:9" x14ac:dyDescent="0.25">
      <c r="B236" s="4">
        <f t="shared" si="12"/>
        <v>2.2387211385681751E-12</v>
      </c>
      <c r="C236" s="6">
        <f t="shared" si="13"/>
        <v>11.650000000000031</v>
      </c>
      <c r="D236" s="4">
        <f>($B236^4+('alpha plot'!$J$4*$B236^3)+('alpha plot'!$J$4*'alpha plot'!$J$5*$B236^2)+('alpha plot'!$J$4*'alpha plot'!$J$5*'alpha plot'!$J$6*$B236)+('alpha plot'!$J$4*'alpha plot'!$J$5*'alpha plot'!$J$6*'alpha plot'!$J$7))</f>
        <v>2.7048628530366644E-33</v>
      </c>
      <c r="E236" s="4">
        <f t="shared" si="11"/>
        <v>9.2865574633066008E-15</v>
      </c>
      <c r="F236" s="4">
        <f>'alpha plot'!$J$4*$B236^3 / $D236</f>
        <v>2.9493366738091938E-5</v>
      </c>
      <c r="G236" s="4">
        <f>'alpha plot'!$J$4*'alpha plot'!$J$5*$B236^2 / $D236</f>
        <v>0.83260962954928885</v>
      </c>
      <c r="H236" s="4">
        <f>'alpha plot'!$J$4*'alpha plot'!$J$5*'alpha plot'!$J$6*$B236 / $D236</f>
        <v>0.16736087708396383</v>
      </c>
      <c r="I236" s="4">
        <f>'alpha plot'!$J$4*'alpha plot'!$J$5*'alpha plot'!$J$6*'alpha plot'!$J$7 / $D236</f>
        <v>0</v>
      </c>
    </row>
    <row r="237" spans="2:9" x14ac:dyDescent="0.25">
      <c r="B237" s="4">
        <f t="shared" si="12"/>
        <v>1.9952623149687341E-12</v>
      </c>
      <c r="C237" s="6">
        <f t="shared" si="13"/>
        <v>11.700000000000031</v>
      </c>
      <c r="D237" s="4">
        <f>($B237^4+('alpha plot'!$J$4*$B237^3)+('alpha plot'!$J$4*'alpha plot'!$J$5*$B237^2)+('alpha plot'!$J$4*'alpha plot'!$J$5*'alpha plot'!$J$6*$B237)+('alpha plot'!$J$4*'alpha plot'!$J$5*'alpha plot'!$J$6*'alpha plot'!$J$7))</f>
        <v>2.1924178100529186E-33</v>
      </c>
      <c r="E237" s="4">
        <f t="shared" si="11"/>
        <v>7.2289742639081933E-15</v>
      </c>
      <c r="F237" s="4">
        <f>'alpha plot'!$J$4*$B237^3 / $D237</f>
        <v>2.5760024950500139E-5</v>
      </c>
      <c r="G237" s="4">
        <f>'alpha plot'!$J$4*'alpha plot'!$J$5*$B237^2 / $D237</f>
        <v>0.81594964464465425</v>
      </c>
      <c r="H237" s="4">
        <f>'alpha plot'!$J$4*'alpha plot'!$J$5*'alpha plot'!$J$6*$B237 / $D237</f>
        <v>0.18402459533038798</v>
      </c>
      <c r="I237" s="4">
        <f>'alpha plot'!$J$4*'alpha plot'!$J$5*'alpha plot'!$J$6*'alpha plot'!$J$7 / $D237</f>
        <v>0</v>
      </c>
    </row>
    <row r="238" spans="2:9" x14ac:dyDescent="0.25">
      <c r="B238" s="4">
        <f t="shared" si="12"/>
        <v>1.7782794100387875E-12</v>
      </c>
      <c r="C238" s="6">
        <f t="shared" si="13"/>
        <v>11.750000000000032</v>
      </c>
      <c r="D238" s="4">
        <f>($B238^4+('alpha plot'!$J$4*$B238^3)+('alpha plot'!$J$4*'alpha plot'!$J$5*$B238^2)+('alpha plot'!$J$4*'alpha plot'!$J$5*'alpha plot'!$J$6*$B238)+('alpha plot'!$J$4*'alpha plot'!$J$5*'alpha plot'!$J$6*'alpha plot'!$J$7))</f>
        <v>1.7805988078768835E-33</v>
      </c>
      <c r="E238" s="4">
        <f t="shared" si="11"/>
        <v>5.6160882259157338E-15</v>
      </c>
      <c r="F238" s="4">
        <f>'alpha plot'!$J$4*$B238^3 / $D238</f>
        <v>2.2454506901921512E-5</v>
      </c>
      <c r="G238" s="4">
        <f>'alpha plot'!$J$4*'alpha plot'!$J$5*$B238^2 / $D238</f>
        <v>0.79803254100011523</v>
      </c>
      <c r="H238" s="4">
        <f>'alpha plot'!$J$4*'alpha plot'!$J$5*'alpha plot'!$J$6*$B238 / $D238</f>
        <v>0.20194500449297723</v>
      </c>
      <c r="I238" s="4">
        <f>'alpha plot'!$J$4*'alpha plot'!$J$5*'alpha plot'!$J$6*'alpha plot'!$J$7 / $D238</f>
        <v>0</v>
      </c>
    </row>
    <row r="239" spans="2:9" x14ac:dyDescent="0.25">
      <c r="B239" s="4">
        <f t="shared" si="12"/>
        <v>1.5848931924609882E-12</v>
      </c>
      <c r="C239" s="6">
        <f t="shared" si="13"/>
        <v>11.800000000000033</v>
      </c>
      <c r="D239" s="4">
        <f>($B239^4+('alpha plot'!$J$4*$B239^3)+('alpha plot'!$J$4*'alpha plot'!$J$5*$B239^2)+('alpha plot'!$J$4*'alpha plot'!$J$5*'alpha plot'!$J$6*$B239)+('alpha plot'!$J$4*'alpha plot'!$J$5*'alpha plot'!$J$6*'alpha plot'!$J$7))</f>
        <v>1.4492282138097753E-33</v>
      </c>
      <c r="E239" s="4">
        <f t="shared" si="11"/>
        <v>4.3537473150713366E-15</v>
      </c>
      <c r="F239" s="4">
        <f>'alpha plot'!$J$4*$B239^3 / $D239</f>
        <v>1.9531375084077882E-5</v>
      </c>
      <c r="G239" s="4">
        <f>'alpha plot'!$J$4*'alpha plot'!$J$5*$B239^2 / $D239</f>
        <v>0.77884296000855358</v>
      </c>
      <c r="H239" s="4">
        <f>'alpha plot'!$J$4*'alpha plot'!$J$5*'alpha plot'!$J$6*$B239 / $D239</f>
        <v>0.22113750861635809</v>
      </c>
      <c r="I239" s="4">
        <f>'alpha plot'!$J$4*'alpha plot'!$J$5*'alpha plot'!$J$6*'alpha plot'!$J$7 / $D239</f>
        <v>0</v>
      </c>
    </row>
    <row r="240" spans="2:9" x14ac:dyDescent="0.25">
      <c r="B240" s="4">
        <f t="shared" si="12"/>
        <v>1.4125375446226432E-12</v>
      </c>
      <c r="C240" s="6">
        <f t="shared" si="13"/>
        <v>11.850000000000033</v>
      </c>
      <c r="D240" s="4">
        <f>($B240^4+('alpha plot'!$J$4*$B240^3)+('alpha plot'!$J$4*'alpha plot'!$J$5*$B240^2)+('alpha plot'!$J$4*'alpha plot'!$J$5*'alpha plot'!$J$6*$B240)+('alpha plot'!$J$4*'alpha plot'!$J$5*'alpha plot'!$J$6*'alpha plot'!$J$7))</f>
        <v>1.1822221072964734E-33</v>
      </c>
      <c r="E240" s="4">
        <f t="shared" si="11"/>
        <v>3.367448198577258E-15</v>
      </c>
      <c r="F240" s="4">
        <f>'alpha plot'!$J$4*$B240^3 / $D240</f>
        <v>1.6950032077399061E-5</v>
      </c>
      <c r="G240" s="4">
        <f>'alpha plot'!$J$4*'alpha plot'!$J$5*$B240^2 / $D240</f>
        <v>0.75838127727628002</v>
      </c>
      <c r="H240" s="4">
        <f>'alpha plot'!$J$4*'alpha plot'!$J$5*'alpha plot'!$J$6*$B240 / $D240</f>
        <v>0.24160177269163918</v>
      </c>
      <c r="I240" s="4">
        <f>'alpha plot'!$J$4*'alpha plot'!$J$5*'alpha plot'!$J$6*'alpha plot'!$J$7 / $D240</f>
        <v>0</v>
      </c>
    </row>
    <row r="241" spans="2:9" x14ac:dyDescent="0.25">
      <c r="B241" s="4">
        <f t="shared" si="12"/>
        <v>1.2589254117940643E-12</v>
      </c>
      <c r="C241" s="6">
        <f t="shared" si="13"/>
        <v>11.900000000000034</v>
      </c>
      <c r="D241" s="4">
        <f>($B241^4+('alpha plot'!$J$4*$B241^3)+('alpha plot'!$J$4*'alpha plot'!$J$5*$B241^2)+('alpha plot'!$J$4*'alpha plot'!$J$5*'alpha plot'!$J$6*$B241)+('alpha plot'!$J$4*'alpha plot'!$J$5*'alpha plot'!$J$6*'alpha plot'!$J$7))</f>
        <v>9.667544053719506E-34</v>
      </c>
      <c r="E241" s="4">
        <f t="shared" si="11"/>
        <v>2.5982673754068199E-15</v>
      </c>
      <c r="F241" s="4">
        <f>'alpha plot'!$J$4*$B241^3 / $D241</f>
        <v>1.4674166448682684E-5</v>
      </c>
      <c r="G241" s="4">
        <f>'alpha plot'!$J$4*'alpha plot'!$J$5*$B241^2 / $D241</f>
        <v>0.73666581901394756</v>
      </c>
      <c r="H241" s="4">
        <f>'alpha plot'!$J$4*'alpha plot'!$J$5*'alpha plot'!$J$6*$B241 / $D241</f>
        <v>0.2633195068196012</v>
      </c>
      <c r="I241" s="4">
        <f>'alpha plot'!$J$4*'alpha plot'!$J$5*'alpha plot'!$J$6*'alpha plot'!$J$7 / $D241</f>
        <v>0</v>
      </c>
    </row>
    <row r="242" spans="2:9" x14ac:dyDescent="0.25">
      <c r="B242" s="4">
        <f t="shared" si="12"/>
        <v>1.1220184543018721E-12</v>
      </c>
      <c r="C242" s="6">
        <f t="shared" si="13"/>
        <v>11.950000000000035</v>
      </c>
      <c r="D242" s="4">
        <f>($B242^4+('alpha plot'!$J$4*$B242^3)+('alpha plot'!$J$4*'alpha plot'!$J$5*$B242^2)+('alpha plot'!$J$4*'alpha plot'!$J$5*'alpha plot'!$J$6*$B242)+('alpha plot'!$J$4*'alpha plot'!$J$5*'alpha plot'!$J$6*'alpha plot'!$J$7))</f>
        <v>7.9259225119723893E-34</v>
      </c>
      <c r="E242" s="4">
        <f t="shared" si="11"/>
        <v>1.9996324592709044E-15</v>
      </c>
      <c r="F242" s="4">
        <f>'alpha plot'!$J$4*$B242^3 / $D242</f>
        <v>1.2671259310313476E-5</v>
      </c>
      <c r="G242" s="4">
        <f>'alpha plot'!$J$4*'alpha plot'!$J$5*$B242^2 / $D242</f>
        <v>0.71373477445171762</v>
      </c>
      <c r="H242" s="4">
        <f>'alpha plot'!$J$4*'alpha plot'!$J$5*'alpha plot'!$J$6*$B242 / $D242</f>
        <v>0.28625255428897006</v>
      </c>
      <c r="I242" s="4">
        <f>'alpha plot'!$J$4*'alpha plot'!$J$5*'alpha plot'!$J$6*'alpha plot'!$J$7 / $D242</f>
        <v>0</v>
      </c>
    </row>
    <row r="243" spans="2:9" x14ac:dyDescent="0.25">
      <c r="B243" s="4">
        <f t="shared" si="12"/>
        <v>9.9999999999991557E-13</v>
      </c>
      <c r="C243" s="6">
        <f t="shared" si="13"/>
        <v>12.000000000000036</v>
      </c>
      <c r="D243" s="4">
        <f>($B243^4+('alpha plot'!$J$4*$B243^3)+('alpha plot'!$J$4*'alpha plot'!$J$5*$B243^2)+('alpha plot'!$J$4*'alpha plot'!$J$5*'alpha plot'!$J$6*$B243)+('alpha plot'!$J$4*'alpha plot'!$J$5*'alpha plot'!$J$6*'alpha plot'!$J$7))</f>
        <v>6.51567509999908E-34</v>
      </c>
      <c r="E243" s="4">
        <f t="shared" si="11"/>
        <v>1.5347603811611224E-15</v>
      </c>
      <c r="F243" s="4">
        <f>'alpha plot'!$J$4*$B243^3 / $D243</f>
        <v>1.0912146310056503E-5</v>
      </c>
      <c r="G243" s="4">
        <f>'alpha plot'!$J$4*'alpha plot'!$J$5*$B243^2 / $D243</f>
        <v>0.68964764679562918</v>
      </c>
      <c r="H243" s="4">
        <f>'alpha plot'!$J$4*'alpha plot'!$J$5*'alpha plot'!$J$6*$B243 / $D243</f>
        <v>0.31034144105805933</v>
      </c>
      <c r="I243" s="4">
        <f>'alpha plot'!$J$4*'alpha plot'!$J$5*'alpha plot'!$J$6*'alpha plot'!$J$7 / $D243</f>
        <v>0</v>
      </c>
    </row>
    <row r="244" spans="2:9" x14ac:dyDescent="0.25">
      <c r="B244" s="4">
        <f t="shared" si="12"/>
        <v>8.9125093813366761E-13</v>
      </c>
      <c r="C244" s="6">
        <f t="shared" si="13"/>
        <v>12.050000000000036</v>
      </c>
      <c r="D244" s="4">
        <f>($B244^4+('alpha plot'!$J$4*$B244^3)+('alpha plot'!$J$4*'alpha plot'!$J$5*$B244^2)+('alpha plot'!$J$4*'alpha plot'!$J$5*'alpha plot'!$J$6*$B244)+('alpha plot'!$J$4*'alpha plot'!$J$5*'alpha plot'!$J$6*'alpha plot'!$J$7))</f>
        <v>5.3715644062279837E-34</v>
      </c>
      <c r="E244" s="4">
        <f t="shared" si="11"/>
        <v>1.1746249263034398E-15</v>
      </c>
      <c r="F244" s="4">
        <f>'alpha plot'!$J$4*$B244^3 / $D244</f>
        <v>9.3706305022311303E-6</v>
      </c>
      <c r="G244" s="4">
        <f>'alpha plot'!$J$4*'alpha plot'!$J$5*$B244^2 / $D244</f>
        <v>0.66448608624318473</v>
      </c>
      <c r="H244" s="4">
        <f>'alpha plot'!$J$4*'alpha plot'!$J$5*'alpha plot'!$J$6*$B244 / $D244</f>
        <v>0.335504543126312</v>
      </c>
      <c r="I244" s="4">
        <f>'alpha plot'!$J$4*'alpha plot'!$J$5*'alpha plot'!$J$6*'alpha plot'!$J$7 / $D244</f>
        <v>0</v>
      </c>
    </row>
    <row r="245" spans="2:9" x14ac:dyDescent="0.25">
      <c r="B245" s="4">
        <f t="shared" si="12"/>
        <v>7.9432823472421249E-13</v>
      </c>
      <c r="C245" s="6">
        <f t="shared" si="13"/>
        <v>12.100000000000037</v>
      </c>
      <c r="D245" s="4">
        <f>($B245^4+('alpha plot'!$J$4*$B245^3)+('alpha plot'!$J$4*'alpha plot'!$J$5*$B245^2)+('alpha plot'!$J$4*'alpha plot'!$J$5*'alpha plot'!$J$6*$B245)+('alpha plot'!$J$4*'alpha plot'!$J$5*'alpha plot'!$J$6*'alpha plot'!$J$7))</f>
        <v>4.4414534951645345E-34</v>
      </c>
      <c r="E245" s="4">
        <f t="shared" si="11"/>
        <v>8.9634434084874047E-16</v>
      </c>
      <c r="F245" s="4">
        <f>'alpha plot'!$J$4*$B245^3 / $D245</f>
        <v>8.0231420524126617E-6</v>
      </c>
      <c r="G245" s="4">
        <f>'alpha plot'!$J$4*'alpha plot'!$J$5*$B245^2 / $D245</f>
        <v>0.63835396445215142</v>
      </c>
      <c r="H245" s="4">
        <f>'alpha plot'!$J$4*'alpha plot'!$J$5*'alpha plot'!$J$6*$B245 / $D245</f>
        <v>0.36163801240579518</v>
      </c>
      <c r="I245" s="4">
        <f>'alpha plot'!$J$4*'alpha plot'!$J$5*'alpha plot'!$J$6*'alpha plot'!$J$7 / $D245</f>
        <v>0</v>
      </c>
    </row>
    <row r="246" spans="2:9" x14ac:dyDescent="0.25">
      <c r="B246" s="4">
        <f t="shared" si="12"/>
        <v>7.0794578438407427E-13</v>
      </c>
      <c r="C246" s="6">
        <f t="shared" si="13"/>
        <v>12.150000000000038</v>
      </c>
      <c r="D246" s="4">
        <f>($B246^4+('alpha plot'!$J$4*$B246^3)+('alpha plot'!$J$4*'alpha plot'!$J$5*$B246^2)+('alpha plot'!$J$4*'alpha plot'!$J$5*'alpha plot'!$J$6*$B246)+('alpha plot'!$J$4*'alpha plot'!$J$5*'alpha plot'!$J$6*'alpha plot'!$J$7))</f>
        <v>3.6836459287508787E-34</v>
      </c>
      <c r="E246" s="4">
        <f t="shared" si="11"/>
        <v>6.8190224578952817E-16</v>
      </c>
      <c r="F246" s="4">
        <f>'alpha plot'!$J$4*$B246^3 / $D246</f>
        <v>6.8484410452160214E-6</v>
      </c>
      <c r="G246" s="4">
        <f>'alpha plot'!$J$4*'alpha plot'!$J$5*$B246^2 / $D246</f>
        <v>0.61137658222545255</v>
      </c>
      <c r="H246" s="4">
        <f>'alpha plot'!$J$4*'alpha plot'!$J$5*'alpha plot'!$J$6*$B246 / $D246</f>
        <v>0.38861656933350147</v>
      </c>
      <c r="I246" s="4">
        <f>'alpha plot'!$J$4*'alpha plot'!$J$5*'alpha plot'!$J$6*'alpha plot'!$J$7 / $D246</f>
        <v>0</v>
      </c>
    </row>
    <row r="247" spans="2:9" x14ac:dyDescent="0.25">
      <c r="B247" s="4">
        <f t="shared" si="12"/>
        <v>6.3095734448013679E-13</v>
      </c>
      <c r="C247" s="6">
        <f t="shared" si="13"/>
        <v>12.200000000000038</v>
      </c>
      <c r="D247" s="4">
        <f>($B247^4+('alpha plot'!$J$4*$B247^3)+('alpha plot'!$J$4*'alpha plot'!$J$5*$B247^2)+('alpha plot'!$J$4*'alpha plot'!$J$5*'alpha plot'!$J$6*$B247)+('alpha plot'!$J$4*'alpha plot'!$J$5*'alpha plot'!$J$6*'alpha plot'!$J$7))</f>
        <v>3.064769143493533E-34</v>
      </c>
      <c r="E247" s="4">
        <f t="shared" si="11"/>
        <v>5.171329774789905E-16</v>
      </c>
      <c r="F247" s="4">
        <f>'alpha plot'!$J$4*$B247^3 / $D247</f>
        <v>5.8273598081421061E-6</v>
      </c>
      <c r="G247" s="4">
        <f>'alpha plot'!$J$4*'alpha plot'!$J$5*$B247^2 / $D247</f>
        <v>0.58369895064463451</v>
      </c>
      <c r="H247" s="4">
        <f>'alpha plot'!$J$4*'alpha plot'!$J$5*'alpha plot'!$J$6*$B247 / $D247</f>
        <v>0.4162952219955568</v>
      </c>
      <c r="I247" s="4">
        <f>'alpha plot'!$J$4*'alpha plot'!$J$5*'alpha plot'!$J$6*'alpha plot'!$J$7 / $D247</f>
        <v>0</v>
      </c>
    </row>
    <row r="248" spans="2:9" x14ac:dyDescent="0.25">
      <c r="B248" s="4">
        <f t="shared" si="12"/>
        <v>5.6234132519029704E-13</v>
      </c>
      <c r="C248" s="6">
        <f t="shared" si="13"/>
        <v>12.250000000000039</v>
      </c>
      <c r="D248" s="4">
        <f>($B248^4+('alpha plot'!$J$4*$B248^3)+('alpha plot'!$J$4*'alpha plot'!$J$5*$B248^2)+('alpha plot'!$J$4*'alpha plot'!$J$5*'alpha plot'!$J$6*$B248)+('alpha plot'!$J$4*'alpha plot'!$J$5*'alpha plot'!$J$6*'alpha plot'!$J$7))</f>
        <v>2.5580898309244217E-34</v>
      </c>
      <c r="E248" s="4">
        <f t="shared" si="11"/>
        <v>3.9091668631443559E-16</v>
      </c>
      <c r="F248" s="4">
        <f>'alpha plot'!$J$4*$B248^3 / $D248</f>
        <v>4.9425811605701906E-6</v>
      </c>
      <c r="G248" s="4">
        <f>'alpha plot'!$J$4*'alpha plot'!$J$5*$B248^2 / $D248</f>
        <v>0.55548314761026896</v>
      </c>
      <c r="H248" s="4">
        <f>'alpha plot'!$J$4*'alpha plot'!$J$5*'alpha plot'!$J$6*$B248 / $D248</f>
        <v>0.44451190980856997</v>
      </c>
      <c r="I248" s="4">
        <f>'alpha plot'!$J$4*'alpha plot'!$J$5*'alpha plot'!$J$6*'alpha plot'!$J$7 / $D248</f>
        <v>0</v>
      </c>
    </row>
    <row r="249" spans="2:9" x14ac:dyDescent="0.25">
      <c r="B249" s="4">
        <f t="shared" si="12"/>
        <v>5.0118723362722431E-13</v>
      </c>
      <c r="C249" s="6">
        <f t="shared" si="13"/>
        <v>12.30000000000004</v>
      </c>
      <c r="D249" s="4">
        <f>($B249^4+('alpha plot'!$J$4*$B249^3)+('alpha plot'!$J$4*'alpha plot'!$J$5*$B249^2)+('alpha plot'!$J$4*'alpha plot'!$J$5*'alpha plot'!$J$6*$B249)+('alpha plot'!$J$4*'alpha plot'!$J$5*'alpha plot'!$J$6*'alpha plot'!$J$7))</f>
        <v>2.1421728288530271E-34</v>
      </c>
      <c r="E249" s="4">
        <f t="shared" si="11"/>
        <v>2.9454082134809914E-16</v>
      </c>
      <c r="F249" s="4">
        <f>'alpha plot'!$J$4*$B249^3 / $D249</f>
        <v>4.1784488895074476E-6</v>
      </c>
      <c r="G249" s="4">
        <f>'alpha plot'!$J$4*'alpha plot'!$J$5*$B249^2 / $D249</f>
        <v>0.52690482138914174</v>
      </c>
      <c r="H249" s="4">
        <f>'alpha plot'!$J$4*'alpha plot'!$J$5*'alpha plot'!$J$6*$B249 / $D249</f>
        <v>0.47309100016196853</v>
      </c>
      <c r="I249" s="4">
        <f>'alpha plot'!$J$4*'alpha plot'!$J$5*'alpha plot'!$J$6*'alpha plot'!$J$7 / $D249</f>
        <v>0</v>
      </c>
    </row>
    <row r="250" spans="2:9" x14ac:dyDescent="0.25">
      <c r="B250" s="4">
        <f t="shared" si="12"/>
        <v>4.4668359215092061E-13</v>
      </c>
      <c r="C250" s="6">
        <f t="shared" si="13"/>
        <v>12.350000000000041</v>
      </c>
      <c r="D250" s="4">
        <f>($B250^4+('alpha plot'!$J$4*$B250^3)+('alpha plot'!$J$4*'alpha plot'!$J$5*$B250^2)+('alpha plot'!$J$4*'alpha plot'!$J$5*'alpha plot'!$J$6*$B250)+('alpha plot'!$J$4*'alpha plot'!$J$5*'alpha plot'!$J$6*'alpha plot'!$J$7))</f>
        <v>1.7998131933007978E-34</v>
      </c>
      <c r="E250" s="4">
        <f t="shared" si="11"/>
        <v>2.2119360611154889E-16</v>
      </c>
      <c r="F250" s="4">
        <f>'alpha plot'!$J$4*$B250^3 / $D250</f>
        <v>3.5208066002159092E-6</v>
      </c>
      <c r="G250" s="4">
        <f>'alpha plot'!$J$4*'alpha plot'!$J$5*$B250^2 / $D250</f>
        <v>0.49814898295719023</v>
      </c>
      <c r="H250" s="4">
        <f>'alpha plot'!$J$4*'alpha plot'!$J$5*'alpha plot'!$J$6*$B250 / $D250</f>
        <v>0.50184749623620939</v>
      </c>
      <c r="I250" s="4">
        <f>'alpha plot'!$J$4*'alpha plot'!$J$5*'alpha plot'!$J$6*'alpha plot'!$J$7 / $D250</f>
        <v>0</v>
      </c>
    </row>
    <row r="251" spans="2:9" x14ac:dyDescent="0.25">
      <c r="B251" s="4">
        <f t="shared" si="12"/>
        <v>3.981071705534581E-13</v>
      </c>
      <c r="C251" s="6">
        <f t="shared" si="13"/>
        <v>12.400000000000041</v>
      </c>
      <c r="D251" s="4">
        <f>($B251^4+('alpha plot'!$J$4*$B251^3)+('alpha plot'!$J$4*'alpha plot'!$J$5*$B251^2)+('alpha plot'!$J$4*'alpha plot'!$J$5*'alpha plot'!$J$6*$B251)+('alpha plot'!$J$4*'alpha plot'!$J$5*'alpha plot'!$J$6*'alpha plot'!$J$7))</f>
        <v>1.5171855517867843E-34</v>
      </c>
      <c r="E251" s="4">
        <f t="shared" si="11"/>
        <v>1.655622430987661E-16</v>
      </c>
      <c r="F251" s="4">
        <f>'alpha plot'!$J$4*$B251^3 / $D251</f>
        <v>2.9568609547919682E-6</v>
      </c>
      <c r="G251" s="4">
        <f>'alpha plot'!$J$4*'alpha plot'!$J$5*$B251^2 / $D251</f>
        <v>0.46940529125123825</v>
      </c>
      <c r="H251" s="4">
        <f>'alpha plot'!$J$4*'alpha plot'!$J$5*'alpha plot'!$J$6*$B251 / $D251</f>
        <v>0.53059175188780683</v>
      </c>
      <c r="I251" s="4">
        <f>'alpha plot'!$J$4*'alpha plot'!$J$5*'alpha plot'!$J$6*'alpha plot'!$J$7 / $D251</f>
        <v>0</v>
      </c>
    </row>
    <row r="252" spans="2:9" x14ac:dyDescent="0.25">
      <c r="B252" s="4">
        <f t="shared" si="12"/>
        <v>3.5481338923354076E-13</v>
      </c>
      <c r="C252" s="6">
        <f t="shared" si="13"/>
        <v>12.450000000000042</v>
      </c>
      <c r="D252" s="4">
        <f>($B252^4+('alpha plot'!$J$4*$B252^3)+('alpha plot'!$J$4*'alpha plot'!$J$5*$B252^2)+('alpha plot'!$J$4*'alpha plot'!$J$5*'alpha plot'!$J$6*$B252)+('alpha plot'!$J$4*'alpha plot'!$J$5*'alpha plot'!$J$6*'alpha plot'!$J$7))</f>
        <v>1.2831663049156772E-34</v>
      </c>
      <c r="E252" s="4">
        <f t="shared" si="11"/>
        <v>1.2351424646898316E-16</v>
      </c>
      <c r="F252" s="4">
        <f>'alpha plot'!$J$4*$B252^3 / $D252</f>
        <v>2.4750652569552321E-6</v>
      </c>
      <c r="G252" s="4">
        <f>'alpha plot'!$J$4*'alpha plot'!$J$5*$B252^2 / $D252</f>
        <v>0.44086308179483935</v>
      </c>
      <c r="H252" s="4">
        <f>'alpha plot'!$J$4*'alpha plot'!$J$5*'alpha plot'!$J$6*$B252 / $D252</f>
        <v>0.55913444313990357</v>
      </c>
      <c r="I252" s="4">
        <f>'alpha plot'!$J$4*'alpha plot'!$J$5*'alpha plot'!$J$6*'alpha plot'!$J$7 / $D252</f>
        <v>0</v>
      </c>
    </row>
    <row r="253" spans="2:9" x14ac:dyDescent="0.25">
      <c r="B253" s="4">
        <f t="shared" si="12"/>
        <v>3.1622776601680606E-13</v>
      </c>
      <c r="C253" s="6">
        <f t="shared" si="13"/>
        <v>12.500000000000043</v>
      </c>
      <c r="D253" s="4">
        <f>($B253^4+('alpha plot'!$J$4*$B253^3)+('alpha plot'!$J$4*'alpha plot'!$J$5*$B253^2)+('alpha plot'!$J$4*'alpha plot'!$J$5*'alpha plot'!$J$6*$B253)+('alpha plot'!$J$4*'alpha plot'!$J$5*'alpha plot'!$J$6*'alpha plot'!$J$7))</f>
        <v>1.0887933543976532E-34</v>
      </c>
      <c r="E253" s="4">
        <f t="shared" si="11"/>
        <v>9.1844792766284021E-17</v>
      </c>
      <c r="F253" s="4">
        <f>'alpha plot'!$J$4*$B253^3 / $D253</f>
        <v>2.0650194155739457E-6</v>
      </c>
      <c r="G253" s="4">
        <f>'alpha plot'!$J$4*'alpha plot'!$J$5*$B253^2 / $D253</f>
        <v>0.41270641319123574</v>
      </c>
      <c r="H253" s="4">
        <f>'alpha plot'!$J$4*'alpha plot'!$J$5*'alpha plot'!$J$6*$B253 / $D253</f>
        <v>0.58729152178934851</v>
      </c>
      <c r="I253" s="4">
        <f>'alpha plot'!$J$4*'alpha plot'!$J$5*'alpha plot'!$J$6*'alpha plot'!$J$7 / $D253</f>
        <v>0</v>
      </c>
    </row>
    <row r="254" spans="2:9" x14ac:dyDescent="0.25">
      <c r="B254" s="4">
        <f t="shared" si="12"/>
        <v>2.818382931264161E-13</v>
      </c>
      <c r="C254" s="6">
        <f t="shared" si="13"/>
        <v>12.550000000000043</v>
      </c>
      <c r="D254" s="4">
        <f>($B254^4+('alpha plot'!$J$4*$B254^3)+('alpha plot'!$J$4*'alpha plot'!$J$5*$B254^2)+('alpha plot'!$J$4*'alpha plot'!$J$5*'alpha plot'!$J$6*$B254)+('alpha plot'!$J$4*'alpha plot'!$J$5*'alpha plot'!$J$6*'alpha plot'!$J$7))</f>
        <v>9.2683527577871662E-35</v>
      </c>
      <c r="E254" s="4">
        <f t="shared" si="11"/>
        <v>6.8076535385406842E-17</v>
      </c>
      <c r="F254" s="4">
        <f>'alpha plot'!$J$4*$B254^3 / $D254</f>
        <v>1.7173825501885856E-6</v>
      </c>
      <c r="G254" s="4">
        <f>'alpha plot'!$J$4*'alpha plot'!$J$5*$B254^2 / $D254</f>
        <v>0.38510940428962426</v>
      </c>
      <c r="H254" s="4">
        <f>'alpha plot'!$J$4*'alpha plot'!$J$5*'alpha plot'!$J$6*$B254 / $D254</f>
        <v>0.61488887832782546</v>
      </c>
      <c r="I254" s="4">
        <f>'alpha plot'!$J$4*'alpha plot'!$J$5*'alpha plot'!$J$6*'alpha plot'!$J$7 / $D254</f>
        <v>0</v>
      </c>
    </row>
    <row r="255" spans="2:9" x14ac:dyDescent="0.25">
      <c r="B255" s="4">
        <f t="shared" si="12"/>
        <v>2.5118864315093205E-13</v>
      </c>
      <c r="C255" s="6">
        <f t="shared" si="13"/>
        <v>12.600000000000044</v>
      </c>
      <c r="D255" s="4">
        <f>($B255^4+('alpha plot'!$J$4*$B255^3)+('alpha plot'!$J$4*'alpha plot'!$J$5*$B255^2)+('alpha plot'!$J$4*'alpha plot'!$J$5*'alpha plot'!$J$6*$B255)+('alpha plot'!$J$4*'alpha plot'!$J$5*'alpha plot'!$J$6*'alpha plot'!$J$7))</f>
        <v>7.9144760781307428E-35</v>
      </c>
      <c r="E255" s="4">
        <f t="shared" si="11"/>
        <v>5.0301140166862247E-17</v>
      </c>
      <c r="F255" s="4">
        <f>'alpha plot'!$J$4*$B255^3 / $D255</f>
        <v>1.4237948901674437E-6</v>
      </c>
      <c r="G255" s="4">
        <f>'alpha plot'!$J$4*'alpha plot'!$J$5*$B255^2 / $D255</f>
        <v>0.35823210766942892</v>
      </c>
      <c r="H255" s="4">
        <f>'alpha plot'!$J$4*'alpha plot'!$J$5*'alpha plot'!$J$6*$B255 / $D255</f>
        <v>0.64176646853568087</v>
      </c>
      <c r="I255" s="4">
        <f>'alpha plot'!$J$4*'alpha plot'!$J$5*'alpha plot'!$J$6*'alpha plot'!$J$7 / $D255</f>
        <v>0</v>
      </c>
    </row>
    <row r="256" spans="2:9" x14ac:dyDescent="0.25">
      <c r="B256" s="4">
        <f t="shared" si="12"/>
        <v>2.238721138568101E-13</v>
      </c>
      <c r="C256" s="6">
        <f t="shared" si="13"/>
        <v>12.650000000000045</v>
      </c>
      <c r="D256" s="4">
        <f>($B256^4+('alpha plot'!$J$4*$B256^3)+('alpha plot'!$J$4*'alpha plot'!$J$5*$B256^2)+('alpha plot'!$J$4*'alpha plot'!$J$5*'alpha plot'!$J$6*$B256)+('alpha plot'!$J$4*'alpha plot'!$J$5*'alpha plot'!$J$6*'alpha plot'!$J$7))</f>
        <v>6.7789850303598897E-35</v>
      </c>
      <c r="E256" s="4">
        <f t="shared" si="11"/>
        <v>3.7054019447733687E-17</v>
      </c>
      <c r="F256" s="4">
        <f>'alpha plot'!$J$4*$B256^3 / $D256</f>
        <v>1.1768061404998985E-6</v>
      </c>
      <c r="G256" s="4">
        <f>'alpha plot'!$J$4*'alpha plot'!$J$5*$B256^2 / $D256</f>
        <v>0.33221711627364053</v>
      </c>
      <c r="H256" s="4">
        <f>'alpha plot'!$J$4*'alpha plot'!$J$5*'alpha plot'!$J$6*$B256 / $D256</f>
        <v>0.66778170692021899</v>
      </c>
      <c r="I256" s="4">
        <f>'alpha plot'!$J$4*'alpha plot'!$J$5*'alpha plot'!$J$6*'alpha plot'!$J$7 / $D256</f>
        <v>0</v>
      </c>
    </row>
    <row r="257" spans="2:9" x14ac:dyDescent="0.25">
      <c r="B257" s="4">
        <f t="shared" si="12"/>
        <v>1.9952623149686682E-13</v>
      </c>
      <c r="C257" s="6">
        <f t="shared" si="13"/>
        <v>12.700000000000045</v>
      </c>
      <c r="D257" s="4">
        <f>($B257^4+('alpha plot'!$J$4*$B257^3)+('alpha plot'!$J$4*'alpha plot'!$J$5*$B257^2)+('alpha plot'!$J$4*'alpha plot'!$J$5*'alpha plot'!$J$6*$B257)+('alpha plot'!$J$4*'alpha plot'!$J$5*'alpha plot'!$J$6*'alpha plot'!$J$7))</f>
        <v>5.8234961836000243E-35</v>
      </c>
      <c r="E257" s="4">
        <f t="shared" si="11"/>
        <v>2.7215492935734654E-17</v>
      </c>
      <c r="F257" s="4">
        <f>'alpha plot'!$J$4*$B257^3 / $D257</f>
        <v>9.6980809651643191E-7</v>
      </c>
      <c r="G257" s="4">
        <f>'alpha plot'!$J$4*'alpha plot'!$J$5*$B257^2 / $D257</f>
        <v>0.3071870362108301</v>
      </c>
      <c r="H257" s="4">
        <f>'alpha plot'!$J$4*'alpha plot'!$J$5*'alpha plot'!$J$6*$B257 / $D257</f>
        <v>0.6928119939810734</v>
      </c>
      <c r="I257" s="4">
        <f>'alpha plot'!$J$4*'alpha plot'!$J$5*'alpha plot'!$J$6*'alpha plot'!$J$7 / $D257</f>
        <v>0</v>
      </c>
    </row>
    <row r="258" spans="2:9" x14ac:dyDescent="0.25">
      <c r="B258" s="4">
        <f t="shared" si="12"/>
        <v>1.7782794100387286E-13</v>
      </c>
      <c r="C258" s="6">
        <f t="shared" si="13"/>
        <v>12.750000000000046</v>
      </c>
      <c r="D258" s="4">
        <f>($B258^4+('alpha plot'!$J$4*$B258^3)+('alpha plot'!$J$4*'alpha plot'!$J$5*$B258^2)+('alpha plot'!$J$4*'alpha plot'!$J$5*'alpha plot'!$J$6*$B258)+('alpha plot'!$J$4*'alpha plot'!$J$5*'alpha plot'!$J$6*'alpha plot'!$J$7))</f>
        <v>5.0168101319672453E-35</v>
      </c>
      <c r="E258" s="4">
        <f t="shared" si="11"/>
        <v>1.9932984779063834E-17</v>
      </c>
      <c r="F258" s="4">
        <f>'alpha plot'!$J$4*$B258^3 / $D258</f>
        <v>7.9696993047935758E-7</v>
      </c>
      <c r="G258" s="4">
        <f>'alpha plot'!$J$4*'alpha plot'!$J$5*$B258^2 / $D258</f>
        <v>0.28324288816456822</v>
      </c>
      <c r="H258" s="4">
        <f>'alpha plot'!$J$4*'alpha plot'!$J$5*'alpha plot'!$J$6*$B258 / $D258</f>
        <v>0.71675631486550129</v>
      </c>
      <c r="I258" s="4">
        <f>'alpha plot'!$J$4*'alpha plot'!$J$5*'alpha plot'!$J$6*'alpha plot'!$J$7 / $D258</f>
        <v>0</v>
      </c>
    </row>
    <row r="259" spans="2:9" x14ac:dyDescent="0.25">
      <c r="B259" s="4">
        <f t="shared" si="12"/>
        <v>1.5848931924609357E-13</v>
      </c>
      <c r="C259" s="6">
        <f t="shared" si="13"/>
        <v>12.800000000000047</v>
      </c>
      <c r="D259" s="4">
        <f>($B259^4+('alpha plot'!$J$4*$B259^3)+('alpha plot'!$J$4*'alpha plot'!$J$5*$B259^2)+('alpha plot'!$J$4*'alpha plot'!$J$5*'alpha plot'!$J$6*$B259)+('alpha plot'!$J$4*'alpha plot'!$J$5*'alpha plot'!$J$6*'alpha plot'!$J$7))</f>
        <v>4.3335111884976007E-35</v>
      </c>
      <c r="E259" s="4">
        <f t="shared" ref="E259:E283" si="14">$B259^4 / $D259</f>
        <v>1.4559956511815512E-17</v>
      </c>
      <c r="F259" s="4">
        <f>'alpha plot'!$J$4*$B259^3 / $D259</f>
        <v>6.531751873971145E-7</v>
      </c>
      <c r="G259" s="4">
        <f>'alpha plot'!$J$4*'alpha plot'!$J$5*$B259^2 / $D259</f>
        <v>0.26046343084734475</v>
      </c>
      <c r="H259" s="4">
        <f>'alpha plot'!$J$4*'alpha plot'!$J$5*'alpha plot'!$J$6*$B259 / $D259</f>
        <v>0.73953591597746782</v>
      </c>
      <c r="I259" s="4">
        <f>'alpha plot'!$J$4*'alpha plot'!$J$5*'alpha plot'!$J$6*'alpha plot'!$J$7 / $D259</f>
        <v>0</v>
      </c>
    </row>
    <row r="260" spans="2:9" x14ac:dyDescent="0.25">
      <c r="B260" s="4">
        <f t="shared" si="12"/>
        <v>1.4125375446225966E-13</v>
      </c>
      <c r="C260" s="6">
        <f t="shared" si="13"/>
        <v>12.850000000000048</v>
      </c>
      <c r="D260" s="4">
        <f>($B260^4+('alpha plot'!$J$4*$B260^3)+('alpha plot'!$J$4*'alpha plot'!$J$5*$B260^2)+('alpha plot'!$J$4*'alpha plot'!$J$5*'alpha plot'!$J$6*$B260)+('alpha plot'!$J$4*'alpha plot'!$J$5*'alpha plot'!$J$6*'alpha plot'!$J$7))</f>
        <v>3.7528466840065982E-35</v>
      </c>
      <c r="E260" s="4">
        <f t="shared" si="14"/>
        <v>1.0608138409968136E-17</v>
      </c>
      <c r="F260" s="4">
        <f>'alpha plot'!$J$4*$B260^3 / $D260</f>
        <v>5.3396006627933757E-7</v>
      </c>
      <c r="G260" s="4">
        <f>'alpha plot'!$J$4*'alpha plot'!$J$5*$B260^2 / $D260</f>
        <v>0.23890533966564761</v>
      </c>
      <c r="H260" s="4">
        <f>'alpha plot'!$J$4*'alpha plot'!$J$5*'alpha plot'!$J$6*$B260 / $D260</f>
        <v>0.76109412637428608</v>
      </c>
      <c r="I260" s="4">
        <f>'alpha plot'!$J$4*'alpha plot'!$J$5*'alpha plot'!$J$6*'alpha plot'!$J$7 / $D260</f>
        <v>0</v>
      </c>
    </row>
    <row r="261" spans="2:9" x14ac:dyDescent="0.25">
      <c r="B261" s="4">
        <f t="shared" si="12"/>
        <v>1.2589254117940226E-13</v>
      </c>
      <c r="C261" s="6">
        <f t="shared" si="13"/>
        <v>12.900000000000048</v>
      </c>
      <c r="D261" s="4">
        <f>($B261^4+('alpha plot'!$J$4*$B261^3)+('alpha plot'!$J$4*'alpha plot'!$J$5*$B261^2)+('alpha plot'!$J$4*'alpha plot'!$J$5*'alpha plot'!$J$6*$B261)+('alpha plot'!$J$4*'alpha plot'!$J$5*'alpha plot'!$J$6*'alpha plot'!$J$7))</f>
        <v>3.2578292768322326E-35</v>
      </c>
      <c r="E261" s="4">
        <f t="shared" si="14"/>
        <v>7.7103071341751583E-18</v>
      </c>
      <c r="F261" s="4">
        <f>'alpha plot'!$J$4*$B261^3 / $D261</f>
        <v>4.3545299197562573E-7</v>
      </c>
      <c r="G261" s="4">
        <f>'alpha plot'!$J$4*'alpha plot'!$J$5*$B261^2 / $D261</f>
        <v>0.21860412725835335</v>
      </c>
      <c r="H261" s="4">
        <f>'alpha plot'!$J$4*'alpha plot'!$J$5*'alpha plot'!$J$6*$B261 / $D261</f>
        <v>0.78139543728865468</v>
      </c>
      <c r="I261" s="4">
        <f>'alpha plot'!$J$4*'alpha plot'!$J$5*'alpha plot'!$J$6*'alpha plot'!$J$7 / $D261</f>
        <v>0</v>
      </c>
    </row>
    <row r="262" spans="2:9" x14ac:dyDescent="0.25">
      <c r="B262" s="4">
        <f t="shared" si="12"/>
        <v>1.1220184543018352E-13</v>
      </c>
      <c r="C262" s="6">
        <f t="shared" si="13"/>
        <v>12.950000000000049</v>
      </c>
      <c r="D262" s="4">
        <f>($B262^4+('alpha plot'!$J$4*$B262^3)+('alpha plot'!$J$4*'alpha plot'!$J$5*$B262^2)+('alpha plot'!$J$4*'alpha plot'!$J$5*'alpha plot'!$J$6*$B262)+('alpha plot'!$J$4*'alpha plot'!$J$5*'alpha plot'!$J$6*'alpha plot'!$J$7))</f>
        <v>2.8345172201030692E-35</v>
      </c>
      <c r="E262" s="4">
        <f t="shared" si="14"/>
        <v>5.5914043535172408E-18</v>
      </c>
      <c r="F262" s="4">
        <f>'alpha plot'!$J$4*$B262^3 / $D262</f>
        <v>3.5431578510216808E-7</v>
      </c>
      <c r="G262" s="4">
        <f>'alpha plot'!$J$4*'alpha plot'!$J$5*$B262^2 / $D262</f>
        <v>0.1995756623485368</v>
      </c>
      <c r="H262" s="4">
        <f>'alpha plot'!$J$4*'alpha plot'!$J$5*'alpha plot'!$J$6*$B262 / $D262</f>
        <v>0.8004239833356781</v>
      </c>
      <c r="I262" s="4">
        <f>'alpha plot'!$J$4*'alpha plot'!$J$5*'alpha plot'!$J$6*'alpha plot'!$J$7 / $D262</f>
        <v>0</v>
      </c>
    </row>
    <row r="263" spans="2:9" x14ac:dyDescent="0.25">
      <c r="B263" s="4">
        <f t="shared" si="12"/>
        <v>9.9999999999988265E-14</v>
      </c>
      <c r="C263" s="6">
        <f t="shared" si="13"/>
        <v>13.00000000000005</v>
      </c>
      <c r="D263" s="4">
        <f>($B263^4+('alpha plot'!$J$4*$B263^3)+('alpha plot'!$J$4*'alpha plot'!$J$5*$B263^2)+('alpha plot'!$J$4*'alpha plot'!$J$5*'alpha plot'!$J$6*$B263)+('alpha plot'!$J$4*'alpha plot'!$J$5*'alpha plot'!$J$6*'alpha plot'!$J$7))</f>
        <v>2.4714367109996574E-35</v>
      </c>
      <c r="E263" s="4">
        <f t="shared" si="14"/>
        <v>4.0462294484370849E-18</v>
      </c>
      <c r="F263" s="4">
        <f>'alpha plot'!$J$4*$B263^3 / $D263</f>
        <v>2.8768691378391044E-7</v>
      </c>
      <c r="G263" s="4">
        <f>'alpha plot'!$J$4*'alpha plot'!$J$5*$B263^2 / $D263</f>
        <v>0.18181812951145274</v>
      </c>
      <c r="H263" s="4">
        <f>'alpha plot'!$J$4*'alpha plot'!$J$5*'alpha plot'!$J$6*$B263 / $D263</f>
        <v>0.81818158280163333</v>
      </c>
      <c r="I263" s="4">
        <f>'alpha plot'!$J$4*'alpha plot'!$J$5*'alpha plot'!$J$6*'alpha plot'!$J$7 / $D263</f>
        <v>0</v>
      </c>
    </row>
    <row r="264" spans="2:9" x14ac:dyDescent="0.25">
      <c r="B264" s="4">
        <f t="shared" si="12"/>
        <v>8.912509381336381E-14</v>
      </c>
      <c r="C264" s="6">
        <f t="shared" si="13"/>
        <v>13.05000000000005</v>
      </c>
      <c r="D264" s="4">
        <f>($B264^4+('alpha plot'!$J$4*$B264^3)+('alpha plot'!$J$4*'alpha plot'!$J$5*$B264^2)+('alpha plot'!$J$4*'alpha plot'!$J$5*'alpha plot'!$J$6*$B264)+('alpha plot'!$J$4*'alpha plot'!$J$5*'alpha plot'!$J$6*'alpha plot'!$J$7))</f>
        <v>2.1591177462642114E-35</v>
      </c>
      <c r="E264" s="4">
        <f t="shared" si="14"/>
        <v>2.9222924297278172E-18</v>
      </c>
      <c r="F264" s="4">
        <f>'alpha plot'!$J$4*$B264^3 / $D264</f>
        <v>2.3312737509005919E-7</v>
      </c>
      <c r="G264" s="4">
        <f>'alpha plot'!$J$4*'alpha plot'!$J$5*$B264^2 / $D264</f>
        <v>0.16531427317816197</v>
      </c>
      <c r="H264" s="4">
        <f>'alpha plot'!$J$4*'alpha plot'!$J$5*'alpha plot'!$J$6*$B264 / $D264</f>
        <v>0.83468549369446288</v>
      </c>
      <c r="I264" s="4">
        <f>'alpha plot'!$J$4*'alpha plot'!$J$5*'alpha plot'!$J$6*'alpha plot'!$J$7 / $D264</f>
        <v>0</v>
      </c>
    </row>
    <row r="265" spans="2:9" x14ac:dyDescent="0.25">
      <c r="B265" s="4">
        <f t="shared" si="12"/>
        <v>7.9432823472418616E-14</v>
      </c>
      <c r="C265" s="6">
        <f t="shared" si="13"/>
        <v>13.100000000000051</v>
      </c>
      <c r="D265" s="4">
        <f>($B265^4+('alpha plot'!$J$4*$B265^3)+('alpha plot'!$J$4*'alpha plot'!$J$5*$B265^2)+('alpha plot'!$J$4*'alpha plot'!$J$5*'alpha plot'!$J$6*$B265)+('alpha plot'!$J$4*'alpha plot'!$J$5*'alpha plot'!$J$6*'alpha plot'!$J$7))</f>
        <v>1.8897207151849399E-35</v>
      </c>
      <c r="E265" s="4">
        <f t="shared" si="14"/>
        <v>2.1066984520744109E-18</v>
      </c>
      <c r="F265" s="4">
        <f>'alpha plot'!$J$4*$B265^3 / $D265</f>
        <v>1.8856972897923083E-7</v>
      </c>
      <c r="G265" s="4">
        <f>'alpha plot'!$J$4*'alpha plot'!$J$5*$B265^2 / $D265</f>
        <v>0.15003378138290055</v>
      </c>
      <c r="H265" s="4">
        <f>'alpha plot'!$J$4*'alpha plot'!$J$5*'alpha plot'!$J$6*$B265 / $D265</f>
        <v>0.84996603004737048</v>
      </c>
      <c r="I265" s="4">
        <f>'alpha plot'!$J$4*'alpha plot'!$J$5*'alpha plot'!$J$6*'alpha plot'!$J$7 / $D265</f>
        <v>0</v>
      </c>
    </row>
    <row r="266" spans="2:9" x14ac:dyDescent="0.25">
      <c r="B266" s="4">
        <f t="shared" si="12"/>
        <v>7.0794578438405084E-14</v>
      </c>
      <c r="C266" s="6">
        <f t="shared" si="13"/>
        <v>13.150000000000052</v>
      </c>
      <c r="D266" s="4">
        <f>($B266^4+('alpha plot'!$J$4*$B266^3)+('alpha plot'!$J$4*'alpha plot'!$J$5*$B266^2)+('alpha plot'!$J$4*'alpha plot'!$J$5*'alpha plot'!$J$6*$B266)+('alpha plot'!$J$4*'alpha plot'!$J$5*'alpha plot'!$J$6*'alpha plot'!$J$7))</f>
        <v>1.6567355815475854E-35</v>
      </c>
      <c r="E266" s="4">
        <f t="shared" si="14"/>
        <v>1.5161661640428746E-18</v>
      </c>
      <c r="F266" s="4">
        <f>'alpha plot'!$J$4*$B266^3 / $D266</f>
        <v>1.5227071993548125E-7</v>
      </c>
      <c r="G266" s="4">
        <f>'alpha plot'!$J$4*'alpha plot'!$J$5*$B266^2 / $D266</f>
        <v>0.1359356847967583</v>
      </c>
      <c r="H266" s="4">
        <f>'alpha plot'!$J$4*'alpha plot'!$J$5*'alpha plot'!$J$6*$B266 / $D266</f>
        <v>0.86406416293252175</v>
      </c>
      <c r="I266" s="4">
        <f>'alpha plot'!$J$4*'alpha plot'!$J$5*'alpha plot'!$J$6*'alpha plot'!$J$7 / $D266</f>
        <v>0</v>
      </c>
    </row>
    <row r="267" spans="2:9" x14ac:dyDescent="0.25">
      <c r="B267" s="4">
        <f t="shared" si="12"/>
        <v>6.3095734448011591E-14</v>
      </c>
      <c r="C267" s="6">
        <f t="shared" si="13"/>
        <v>13.200000000000053</v>
      </c>
      <c r="D267" s="4">
        <f>($B267^4+('alpha plot'!$J$4*$B267^3)+('alpha plot'!$J$4*'alpha plot'!$J$5*$B267^2)+('alpha plot'!$J$4*'alpha plot'!$J$5*'alpha plot'!$J$6*$B267)+('alpha plot'!$J$4*'alpha plot'!$J$5*'alpha plot'!$J$6*'alpha plot'!$J$7))</f>
        <v>1.454739182853367E-35</v>
      </c>
      <c r="E267" s="4">
        <f t="shared" si="14"/>
        <v>1.0894689653932889E-18</v>
      </c>
      <c r="F267" s="4">
        <f>'alpha plot'!$J$4*$B267^3 / $D267</f>
        <v>1.227677974067928E-7</v>
      </c>
      <c r="G267" s="4">
        <f>'alpha plot'!$J$4*'alpha plot'!$J$5*$B267^2 / $D267</f>
        <v>0.12297067090172877</v>
      </c>
      <c r="H267" s="4">
        <f>'alpha plot'!$J$4*'alpha plot'!$J$5*'alpha plot'!$J$6*$B267 / $D267</f>
        <v>0.87702920633047388</v>
      </c>
      <c r="I267" s="4">
        <f>'alpha plot'!$J$4*'alpha plot'!$J$5*'alpha plot'!$J$6*'alpha plot'!$J$7 / $D267</f>
        <v>0</v>
      </c>
    </row>
    <row r="268" spans="2:9" x14ac:dyDescent="0.25">
      <c r="B268" s="4">
        <f t="shared" si="12"/>
        <v>5.6234132519027844E-14</v>
      </c>
      <c r="C268" s="6">
        <f t="shared" si="13"/>
        <v>13.250000000000053</v>
      </c>
      <c r="D268" s="4">
        <f>($B268^4+('alpha plot'!$J$4*$B268^3)+('alpha plot'!$J$4*'alpha plot'!$J$5*$B268^2)+('alpha plot'!$J$4*'alpha plot'!$J$5*'alpha plot'!$J$6*$B268)+('alpha plot'!$J$4*'alpha plot'!$J$5*'alpha plot'!$J$6*'alpha plot'!$J$7))</f>
        <v>1.2791991017568875E-35</v>
      </c>
      <c r="E268" s="4">
        <f t="shared" si="14"/>
        <v>7.8173913554666337E-19</v>
      </c>
      <c r="F268" s="4">
        <f>'alpha plot'!$J$4*$B268^3 / $D268</f>
        <v>9.8839708283151153E-8</v>
      </c>
      <c r="G268" s="4">
        <f>'alpha plot'!$J$4*'alpha plot'!$J$5*$B268^2 / $D268</f>
        <v>0.11108323866081651</v>
      </c>
      <c r="H268" s="4">
        <f>'alpha plot'!$J$4*'alpha plot'!$J$5*'alpha plot'!$J$6*$B268 / $D268</f>
        <v>0.88891666249947521</v>
      </c>
      <c r="I268" s="4">
        <f>'alpha plot'!$J$4*'alpha plot'!$J$5*'alpha plot'!$J$6*'alpha plot'!$J$7 / $D268</f>
        <v>0</v>
      </c>
    </row>
    <row r="269" spans="2:9" x14ac:dyDescent="0.25">
      <c r="B269" s="4">
        <f t="shared" si="12"/>
        <v>5.0118723362720783E-14</v>
      </c>
      <c r="C269" s="6">
        <f t="shared" si="13"/>
        <v>13.300000000000054</v>
      </c>
      <c r="D269" s="4">
        <f>($B269^4+('alpha plot'!$J$4*$B269^3)+('alpha plot'!$J$4*'alpha plot'!$J$5*$B269^2)+('alpha plot'!$J$4*'alpha plot'!$J$5*'alpha plot'!$J$6*$B269)+('alpha plot'!$J$4*'alpha plot'!$J$5*'alpha plot'!$J$6*'alpha plot'!$J$7))</f>
        <v>1.1263148948085758E-35</v>
      </c>
      <c r="E269" s="4">
        <f t="shared" si="14"/>
        <v>5.601962181163411E-19</v>
      </c>
      <c r="F269" s="4">
        <f>'alpha plot'!$J$4*$B269^3 / $D269</f>
        <v>7.9471200452998946E-8</v>
      </c>
      <c r="G269" s="4">
        <f>'alpha plot'!$J$4*'alpha plot'!$J$5*$B269^2 / $D269</f>
        <v>0.10021364335799142</v>
      </c>
      <c r="H269" s="4">
        <f>'alpha plot'!$J$4*'alpha plot'!$J$5*'alpha plot'!$J$6*$B269 / $D269</f>
        <v>0.89978627717080817</v>
      </c>
      <c r="I269" s="4">
        <f>'alpha plot'!$J$4*'alpha plot'!$J$5*'alpha plot'!$J$6*'alpha plot'!$J$7 / $D269</f>
        <v>0</v>
      </c>
    </row>
    <row r="270" spans="2:9" x14ac:dyDescent="0.25">
      <c r="B270" s="4">
        <f t="shared" si="12"/>
        <v>4.466835921509058E-14</v>
      </c>
      <c r="C270" s="6">
        <f t="shared" si="13"/>
        <v>13.350000000000055</v>
      </c>
      <c r="D270" s="4">
        <f>($B270^4+('alpha plot'!$J$4*$B270^3)+('alpha plot'!$J$4*'alpha plot'!$J$5*$B270^2)+('alpha plot'!$J$4*'alpha plot'!$J$5*'alpha plot'!$J$6*$B270)+('alpha plot'!$J$4*'alpha plot'!$J$5*'alpha plot'!$J$6*'alpha plot'!$J$7))</f>
        <v>9.9288931929438048E-36</v>
      </c>
      <c r="E270" s="4">
        <f t="shared" si="14"/>
        <v>4.0095825669291811E-19</v>
      </c>
      <c r="F270" s="4">
        <f>'alpha plot'!$J$4*$B270^3 / $D270</f>
        <v>6.3821757843380574E-8</v>
      </c>
      <c r="G270" s="4">
        <f>'alpha plot'!$J$4*'alpha plot'!$J$5*$B270^2 / $D270</f>
        <v>9.0299602819057162E-2</v>
      </c>
      <c r="H270" s="4">
        <f>'alpha plot'!$J$4*'alpha plot'!$J$5*'alpha plot'!$J$6*$B270 / $D270</f>
        <v>0.90970033335918499</v>
      </c>
      <c r="I270" s="4">
        <f>'alpha plot'!$J$4*'alpha plot'!$J$5*'alpha plot'!$J$6*'alpha plot'!$J$7 / $D270</f>
        <v>0</v>
      </c>
    </row>
    <row r="271" spans="2:9" x14ac:dyDescent="0.25">
      <c r="B271" s="4">
        <f t="shared" si="12"/>
        <v>3.9810717055344493E-14</v>
      </c>
      <c r="C271" s="6">
        <f t="shared" si="13"/>
        <v>13.400000000000055</v>
      </c>
      <c r="D271" s="4">
        <f>($B271^4+('alpha plot'!$J$4*$B271^3)+('alpha plot'!$J$4*'alpha plot'!$J$5*$B271^2)+('alpha plot'!$J$4*'alpha plot'!$J$5*'alpha plot'!$J$6*$B271)+('alpha plot'!$J$4*'alpha plot'!$J$5*'alpha plot'!$J$6*'alpha plot'!$J$7))</f>
        <v>8.7622367730431917E-36</v>
      </c>
      <c r="E271" s="4">
        <f t="shared" si="14"/>
        <v>2.8667182781867034E-19</v>
      </c>
      <c r="F271" s="4">
        <f>'alpha plot'!$J$4*$B271^3 / $D271</f>
        <v>5.1198191003623684E-8</v>
      </c>
      <c r="G271" s="4">
        <f>'alpha plot'!$J$4*'alpha plot'!$J$5*$B271^2 / $D271</f>
        <v>8.1277754101508393E-2</v>
      </c>
      <c r="H271" s="4">
        <f>'alpha plot'!$J$4*'alpha plot'!$J$5*'alpha plot'!$J$6*$B271 / $D271</f>
        <v>0.91872219470030059</v>
      </c>
      <c r="I271" s="4">
        <f>'alpha plot'!$J$4*'alpha plot'!$J$5*'alpha plot'!$J$6*'alpha plot'!$J$7 / $D271</f>
        <v>0</v>
      </c>
    </row>
    <row r="272" spans="2:9" x14ac:dyDescent="0.25">
      <c r="B272" s="4">
        <f t="shared" si="12"/>
        <v>3.5481338923352901E-14</v>
      </c>
      <c r="C272" s="6">
        <f t="shared" si="13"/>
        <v>13.450000000000056</v>
      </c>
      <c r="D272" s="4">
        <f>($B272^4+('alpha plot'!$J$4*$B272^3)+('alpha plot'!$J$4*'alpha plot'!$J$5*$B272^2)+('alpha plot'!$J$4*'alpha plot'!$J$5*'alpha plot'!$J$6*$B272)+('alpha plot'!$J$4*'alpha plot'!$J$5*'alpha plot'!$J$6*'alpha plot'!$J$7))</f>
        <v>7.7403257427813314E-36</v>
      </c>
      <c r="E272" s="4">
        <f t="shared" si="14"/>
        <v>2.0475794496612282E-19</v>
      </c>
      <c r="F272" s="4">
        <f>'alpha plot'!$J$4*$B272^3 / $D272</f>
        <v>4.1030835726183497E-8</v>
      </c>
      <c r="G272" s="4">
        <f>'alpha plot'!$J$4*'alpha plot'!$J$5*$B272^2 / $D272</f>
        <v>7.3084863665842478E-2</v>
      </c>
      <c r="H272" s="4">
        <f>'alpha plot'!$J$4*'alpha plot'!$J$5*'alpha plot'!$J$6*$B272 / $D272</f>
        <v>0.92691509530332172</v>
      </c>
      <c r="I272" s="4">
        <f>'alpha plot'!$J$4*'alpha plot'!$J$5*'alpha plot'!$J$6*'alpha plot'!$J$7 / $D272</f>
        <v>0</v>
      </c>
    </row>
    <row r="273" spans="2:9" x14ac:dyDescent="0.25">
      <c r="B273" s="4">
        <f t="shared" ref="B273:B283" si="15">10^(-C273)</f>
        <v>3.1622776601679561E-14</v>
      </c>
      <c r="C273" s="6">
        <f t="shared" ref="C273:C283" si="16">C272+0.05</f>
        <v>13.500000000000057</v>
      </c>
      <c r="D273" s="4">
        <f>($B273^4+('alpha plot'!$J$4*$B273^3)+('alpha plot'!$J$4*'alpha plot'!$J$5*$B273^2)+('alpha plot'!$J$4*'alpha plot'!$J$5*'alpha plot'!$J$6*$B273)+('alpha plot'!$J$4*'alpha plot'!$J$5*'alpha plot'!$J$6*'alpha plot'!$J$7))</f>
        <v>6.8437432850208816E-36</v>
      </c>
      <c r="E273" s="4">
        <f t="shared" si="14"/>
        <v>1.4611886483062511E-19</v>
      </c>
      <c r="F273" s="4">
        <f>'alpha plot'!$J$4*$B273^3 / $D273</f>
        <v>3.2853064802999175E-8</v>
      </c>
      <c r="G273" s="4">
        <f>'alpha plot'!$J$4*'alpha plot'!$J$5*$B273^2 / $D273</f>
        <v>6.5658804149388628E-2</v>
      </c>
      <c r="H273" s="4">
        <f>'alpha plot'!$J$4*'alpha plot'!$J$5*'alpha plot'!$J$6*$B273 / $D273</f>
        <v>0.93434116299754655</v>
      </c>
      <c r="I273" s="4">
        <f>'alpha plot'!$J$4*'alpha plot'!$J$5*'alpha plot'!$J$6*'alpha plot'!$J$7 / $D273</f>
        <v>0</v>
      </c>
    </row>
    <row r="274" spans="2:9" x14ac:dyDescent="0.25">
      <c r="B274" s="4">
        <f t="shared" si="15"/>
        <v>2.8183829312640677E-14</v>
      </c>
      <c r="C274" s="6">
        <f t="shared" si="16"/>
        <v>13.550000000000058</v>
      </c>
      <c r="D274" s="4">
        <f>($B274^4+('alpha plot'!$J$4*$B274^3)+('alpha plot'!$J$4*'alpha plot'!$J$5*$B274^2)+('alpha plot'!$J$4*'alpha plot'!$J$5*'alpha plot'!$J$6*$B274)+('alpha plot'!$J$4*'alpha plot'!$J$5*'alpha plot'!$J$6*'alpha plot'!$J$7))</f>
        <v>6.0559401712849716E-36</v>
      </c>
      <c r="E274" s="4">
        <f t="shared" si="14"/>
        <v>1.0418817336928357E-19</v>
      </c>
      <c r="F274" s="4">
        <f>'alpha plot'!$J$4*$B274^3 / $D274</f>
        <v>2.6283792185874514E-8</v>
      </c>
      <c r="G274" s="4">
        <f>'alpha plot'!$J$4*'alpha plot'!$J$5*$B274^2 / $D274</f>
        <v>5.8939317568256648E-2</v>
      </c>
      <c r="H274" s="4">
        <f>'alpha plot'!$J$4*'alpha plot'!$J$5*'alpha plot'!$J$6*$B274 / $D274</f>
        <v>0.94106065614795109</v>
      </c>
      <c r="I274" s="4">
        <f>'alpha plot'!$J$4*'alpha plot'!$J$5*'alpha plot'!$J$6*'alpha plot'!$J$7 / $D274</f>
        <v>0</v>
      </c>
    </row>
    <row r="275" spans="2:9" x14ac:dyDescent="0.25">
      <c r="B275" s="4">
        <f t="shared" si="15"/>
        <v>2.5118864315092371E-14</v>
      </c>
      <c r="C275" s="6">
        <f t="shared" si="16"/>
        <v>13.600000000000058</v>
      </c>
      <c r="D275" s="4">
        <f>($B275^4+('alpha plot'!$J$4*$B275^3)+('alpha plot'!$J$4*'alpha plot'!$J$5*$B275^2)+('alpha plot'!$J$4*'alpha plot'!$J$5*'alpha plot'!$J$6*$B275)+('alpha plot'!$J$4*'alpha plot'!$J$5*'alpha plot'!$J$6*'alpha plot'!$J$7))</f>
        <v>5.362767420314616E-36</v>
      </c>
      <c r="E275" s="4">
        <f t="shared" si="14"/>
        <v>7.4235397389268861E-20</v>
      </c>
      <c r="F275" s="4">
        <f>'alpha plot'!$J$4*$B275^3 / $D275</f>
        <v>2.1012640890797398E-8</v>
      </c>
      <c r="G275" s="4">
        <f>'alpha plot'!$J$4*'alpha plot'!$J$5*$B275^2 / $D275</f>
        <v>5.2868588628845102E-2</v>
      </c>
      <c r="H275" s="4">
        <f>'alpha plot'!$J$4*'alpha plot'!$J$5*'alpha plot'!$J$6*$B275 / $D275</f>
        <v>0.94713139035851401</v>
      </c>
      <c r="I275" s="4">
        <f>'alpha plot'!$J$4*'alpha plot'!$J$5*'alpha plot'!$J$6*'alpha plot'!$J$7 / $D275</f>
        <v>0</v>
      </c>
    </row>
    <row r="276" spans="2:9" x14ac:dyDescent="0.25">
      <c r="B276" s="4">
        <f t="shared" si="15"/>
        <v>2.2387211385680272E-14</v>
      </c>
      <c r="C276" s="6">
        <f t="shared" si="16"/>
        <v>13.650000000000059</v>
      </c>
      <c r="D276" s="4">
        <f>($B276^4+('alpha plot'!$J$4*$B276^3)+('alpha plot'!$J$4*'alpha plot'!$J$5*$B276^2)+('alpha plot'!$J$4*'alpha plot'!$J$5*'alpha plot'!$J$6*$B276)+('alpha plot'!$J$4*'alpha plot'!$J$5*'alpha plot'!$J$6*'alpha plot'!$J$7))</f>
        <v>4.7520917603405217E-36</v>
      </c>
      <c r="E276" s="4">
        <f t="shared" si="14"/>
        <v>5.2858542262832539E-20</v>
      </c>
      <c r="F276" s="4">
        <f>'alpha plot'!$J$4*$B276^3 / $D276</f>
        <v>1.6787451952552303E-8</v>
      </c>
      <c r="G276" s="4">
        <f>'alpha plot'!$J$4*'alpha plot'!$J$5*$B276^2 / $D276</f>
        <v>4.7391653436566067E-2</v>
      </c>
      <c r="H276" s="4">
        <f>'alpha plot'!$J$4*'alpha plot'!$J$5*'alpha plot'!$J$6*$B276 / $D276</f>
        <v>0.95260832977598198</v>
      </c>
      <c r="I276" s="4">
        <f>'alpha plot'!$J$4*'alpha plot'!$J$5*'alpha plot'!$J$6*'alpha plot'!$J$7 / $D276</f>
        <v>0</v>
      </c>
    </row>
    <row r="277" spans="2:9" x14ac:dyDescent="0.25">
      <c r="B277" s="4">
        <f t="shared" si="15"/>
        <v>1.995262314968602E-14</v>
      </c>
      <c r="C277" s="6">
        <f t="shared" si="16"/>
        <v>13.70000000000006</v>
      </c>
      <c r="D277" s="4">
        <f>($B277^4+('alpha plot'!$J$4*$B277^3)+('alpha plot'!$J$4*'alpha plot'!$J$5*$B277^2)+('alpha plot'!$J$4*'alpha plot'!$J$5*'alpha plot'!$J$6*$B277)+('alpha plot'!$J$4*'alpha plot'!$J$5*'alpha plot'!$J$6*'alpha plot'!$J$7))</f>
        <v>4.2134783126802133E-36</v>
      </c>
      <c r="E277" s="4">
        <f t="shared" si="14"/>
        <v>3.7614841583273119E-20</v>
      </c>
      <c r="F277" s="4">
        <f>'alpha plot'!$J$4*$B277^3 / $D277</f>
        <v>1.3403827739876918E-8</v>
      </c>
      <c r="G277" s="4">
        <f>'alpha plot'!$J$4*'alpha plot'!$J$5*$B277^2 / $D277</f>
        <v>4.2456668820187275E-2</v>
      </c>
      <c r="H277" s="4">
        <f>'alpha plot'!$J$4*'alpha plot'!$J$5*'alpha plot'!$J$6*$B277 / $D277</f>
        <v>0.95754331777598489</v>
      </c>
      <c r="I277" s="4">
        <f>'alpha plot'!$J$4*'alpha plot'!$J$5*'alpha plot'!$J$6*'alpha plot'!$J$7 / $D277</f>
        <v>0</v>
      </c>
    </row>
    <row r="278" spans="2:9" x14ac:dyDescent="0.25">
      <c r="B278" s="4">
        <f t="shared" si="15"/>
        <v>1.7782794100386699E-14</v>
      </c>
      <c r="C278" s="6">
        <f t="shared" si="16"/>
        <v>13.75000000000006</v>
      </c>
      <c r="D278" s="4">
        <f>($B278^4+('alpha plot'!$J$4*$B278^3)+('alpha plot'!$J$4*'alpha plot'!$J$5*$B278^2)+('alpha plot'!$J$4*'alpha plot'!$J$5*'alpha plot'!$J$6*$B278)+('alpha plot'!$J$4*'alpha plot'!$J$5*'alpha plot'!$J$6*'alpha plot'!$J$7))</f>
        <v>3.7379279616662591E-36</v>
      </c>
      <c r="E278" s="4">
        <f t="shared" si="14"/>
        <v>2.6752789520150634E-20</v>
      </c>
      <c r="F278" s="4">
        <f>'alpha plot'!$J$4*$B278^3 / $D278</f>
        <v>1.0696425568135814E-8</v>
      </c>
      <c r="G278" s="4">
        <f>'alpha plot'!$J$4*'alpha plot'!$J$5*$B278^2 / $D278</f>
        <v>3.8015066253929301E-2</v>
      </c>
      <c r="H278" s="4">
        <f>'alpha plot'!$J$4*'alpha plot'!$J$5*'alpha plot'!$J$6*$B278 / $D278</f>
        <v>0.96198492304964522</v>
      </c>
      <c r="I278" s="4">
        <f>'alpha plot'!$J$4*'alpha plot'!$J$5*'alpha plot'!$J$6*'alpha plot'!$J$7 / $D278</f>
        <v>0</v>
      </c>
    </row>
    <row r="279" spans="2:9" x14ac:dyDescent="0.25">
      <c r="B279" s="4">
        <f t="shared" si="15"/>
        <v>1.5848931924608831E-14</v>
      </c>
      <c r="C279" s="6">
        <f t="shared" si="16"/>
        <v>13.800000000000061</v>
      </c>
      <c r="D279" s="4">
        <f>($B279^4+('alpha plot'!$J$4*$B279^3)+('alpha plot'!$J$4*'alpha plot'!$J$5*$B279^2)+('alpha plot'!$J$4*'alpha plot'!$J$5*'alpha plot'!$J$6*$B279)+('alpha plot'!$J$4*'alpha plot'!$J$5*'alpha plot'!$J$6*'alpha plot'!$J$7))</f>
        <v>3.3176593136666287E-36</v>
      </c>
      <c r="E279" s="4">
        <f t="shared" si="14"/>
        <v>1.9018147580153482E-20</v>
      </c>
      <c r="F279" s="4">
        <f>'alpha plot'!$J$4*$B279^3 / $D279</f>
        <v>8.5317439647106431E-9</v>
      </c>
      <c r="G279" s="4">
        <f>'alpha plot'!$J$4*'alpha plot'!$J$5*$B279^2 / $D279</f>
        <v>3.4021612379600198E-2</v>
      </c>
      <c r="H279" s="4">
        <f>'alpha plot'!$J$4*'alpha plot'!$J$5*'alpha plot'!$J$6*$B279 / $D279</f>
        <v>0.9659783790886558</v>
      </c>
      <c r="I279" s="4">
        <f>'alpha plot'!$J$4*'alpha plot'!$J$5*'alpha plot'!$J$6*'alpha plot'!$J$7 / $D279</f>
        <v>0</v>
      </c>
    </row>
    <row r="280" spans="2:9" x14ac:dyDescent="0.25">
      <c r="B280" s="4">
        <f t="shared" si="15"/>
        <v>1.4125375446225496E-14</v>
      </c>
      <c r="C280" s="6">
        <f t="shared" si="16"/>
        <v>13.850000000000062</v>
      </c>
      <c r="D280" s="4">
        <f>($B280^4+('alpha plot'!$J$4*$B280^3)+('alpha plot'!$J$4*'alpha plot'!$J$5*$B280^2)+('alpha plot'!$J$4*'alpha plot'!$J$5*'alpha plot'!$J$6*$B280)+('alpha plot'!$J$4*'alpha plot'!$J$5*'alpha plot'!$J$6*'alpha plot'!$J$7))</f>
        <v>2.9459270995948098E-36</v>
      </c>
      <c r="E280" s="4">
        <f t="shared" si="14"/>
        <v>1.3513816095721554E-20</v>
      </c>
      <c r="F280" s="4">
        <f>'alpha plot'!$J$4*$B280^3 / $D280</f>
        <v>6.8021719356319882E-9</v>
      </c>
      <c r="G280" s="4">
        <f>'alpha plot'!$J$4*'alpha plot'!$J$5*$B280^2 / $D280</f>
        <v>3.0434395741800714E-2</v>
      </c>
      <c r="H280" s="4">
        <f>'alpha plot'!$J$4*'alpha plot'!$J$5*'alpha plot'!$J$6*$B280 / $D280</f>
        <v>0.96956559745602733</v>
      </c>
      <c r="I280" s="4">
        <f>'alpha plot'!$J$4*'alpha plot'!$J$5*'alpha plot'!$J$6*'alpha plot'!$J$7 / $D280</f>
        <v>0</v>
      </c>
    </row>
    <row r="281" spans="2:9" x14ac:dyDescent="0.25">
      <c r="B281" s="4">
        <f t="shared" si="15"/>
        <v>1.2589254117939857E-14</v>
      </c>
      <c r="C281" s="6">
        <f t="shared" si="16"/>
        <v>13.900000000000063</v>
      </c>
      <c r="D281" s="4">
        <f>($B281^4+('alpha plot'!$J$4*$B281^3)+('alpha plot'!$J$4*'alpha plot'!$J$5*$B281^2)+('alpha plot'!$J$4*'alpha plot'!$J$5*'alpha plot'!$J$6*$B281)+('alpha plot'!$J$4*'alpha plot'!$J$5*'alpha plot'!$J$6*'alpha plot'!$J$7))</f>
        <v>2.6168704391502025E-36</v>
      </c>
      <c r="E281" s="4">
        <f t="shared" si="14"/>
        <v>9.5988184738860687E-21</v>
      </c>
      <c r="F281" s="4">
        <f>'alpha plot'!$J$4*$B281^3 / $D281</f>
        <v>5.4210995115331093E-9</v>
      </c>
      <c r="G281" s="4">
        <f>'alpha plot'!$J$4*'alpha plot'!$J$5*$B281^2 / $D281</f>
        <v>2.7214756801251926E-2</v>
      </c>
      <c r="H281" s="4">
        <f>'alpha plot'!$J$4*'alpha plot'!$J$5*'alpha plot'!$J$6*$B281 / $D281</f>
        <v>0.97278523777764858</v>
      </c>
      <c r="I281" s="4">
        <f>'alpha plot'!$J$4*'alpha plot'!$J$5*'alpha plot'!$J$6*'alpha plot'!$J$7 / $D281</f>
        <v>0</v>
      </c>
    </row>
    <row r="282" spans="2:9" x14ac:dyDescent="0.25">
      <c r="B282" s="4">
        <f t="shared" si="15"/>
        <v>1.1220184543017942E-14</v>
      </c>
      <c r="C282" s="6">
        <f t="shared" si="16"/>
        <v>13.950000000000063</v>
      </c>
      <c r="D282" s="4">
        <f>($B282^4+('alpha plot'!$J$4*$B282^3)+('alpha plot'!$J$4*'alpha plot'!$J$5*$B282^2)+('alpha plot'!$J$4*'alpha plot'!$J$5*'alpha plot'!$J$6*$B282)+('alpha plot'!$J$4*'alpha plot'!$J$5*'alpha plot'!$J$6*'alpha plot'!$J$7))</f>
        <v>2.3253856393555673E-36</v>
      </c>
      <c r="E282" s="4">
        <f t="shared" si="14"/>
        <v>6.8156144324490548E-21</v>
      </c>
      <c r="F282" s="4">
        <f>'alpha plot'!$J$4*$B282^3 / $D282</f>
        <v>4.3189145801409913E-9</v>
      </c>
      <c r="G282" s="4">
        <f>'alpha plot'!$J$4*'alpha plot'!$J$5*$B282^2 / $D282</f>
        <v>2.4327175762431139E-2</v>
      </c>
      <c r="H282" s="4">
        <f>'alpha plot'!$J$4*'alpha plot'!$J$5*'alpha plot'!$J$6*$B282 / $D282</f>
        <v>0.97567281991865429</v>
      </c>
      <c r="I282" s="4">
        <f>'alpha plot'!$J$4*'alpha plot'!$J$5*'alpha plot'!$J$6*'alpha plot'!$J$7 / $D282</f>
        <v>0</v>
      </c>
    </row>
    <row r="283" spans="2:9" x14ac:dyDescent="0.25">
      <c r="B283" s="4">
        <f t="shared" si="15"/>
        <v>9.9999999999984948E-15</v>
      </c>
      <c r="C283" s="6">
        <f t="shared" si="16"/>
        <v>14.000000000000064</v>
      </c>
      <c r="D283" s="4">
        <f>($B283^4+('alpha plot'!$J$4*$B283^3)+('alpha plot'!$J$4*'alpha plot'!$J$5*$B283^2)+('alpha plot'!$J$4*'alpha plot'!$J$5*'alpha plot'!$J$6*$B283)+('alpha plot'!$J$4*'alpha plot'!$J$5*'alpha plot'!$J$6*'alpha plot'!$J$7))</f>
        <v>2.0670192071096818E-36</v>
      </c>
      <c r="E283" s="4">
        <f t="shared" si="14"/>
        <v>4.8378844113292037E-21</v>
      </c>
      <c r="F283" s="4">
        <f>'alpha plot'!$J$4*$B283^3 / $D283</f>
        <v>3.4397358164555815E-9</v>
      </c>
      <c r="G283" s="4">
        <f>'alpha plot'!$J$4*'alpha plot'!$J$5*$B283^2 / $D283</f>
        <v>2.1739130360002544E-2</v>
      </c>
      <c r="H283" s="4">
        <f>'alpha plot'!$J$4*'alpha plot'!$J$5*'alpha plot'!$J$6*$B283 / $D283</f>
        <v>0.97826086620026165</v>
      </c>
      <c r="I283" s="4">
        <f>'alpha plot'!$J$4*'alpha plot'!$J$5*'alpha plot'!$J$6*'alpha plot'!$J$7 / $D283</f>
        <v>0</v>
      </c>
    </row>
    <row r="284" spans="2:9" x14ac:dyDescent="0.25">
      <c r="B284" s="4"/>
      <c r="C284" s="6"/>
      <c r="D284" s="4"/>
      <c r="E284" s="4"/>
      <c r="F284" s="4"/>
      <c r="G284" s="4"/>
      <c r="H284" s="4"/>
      <c r="I284" s="4"/>
    </row>
    <row r="285" spans="2:9" x14ac:dyDescent="0.25">
      <c r="B285" s="4"/>
      <c r="C285" s="6"/>
      <c r="D285" s="4"/>
      <c r="E285" s="4"/>
      <c r="F285" s="4"/>
      <c r="G285" s="4"/>
      <c r="H285" s="4"/>
      <c r="I285" s="4"/>
    </row>
    <row r="286" spans="2:9" x14ac:dyDescent="0.25">
      <c r="B286" s="4"/>
      <c r="C286" s="6"/>
      <c r="D286" s="4"/>
      <c r="E286" s="4"/>
      <c r="F286" s="4"/>
      <c r="G286" s="4"/>
      <c r="H286" s="4"/>
      <c r="I286" s="4"/>
    </row>
    <row r="287" spans="2:9" x14ac:dyDescent="0.25">
      <c r="B287" s="4"/>
      <c r="C287" s="6"/>
      <c r="D287" s="4"/>
      <c r="E287" s="4"/>
      <c r="F287" s="4"/>
      <c r="G287" s="4"/>
      <c r="H287" s="4"/>
      <c r="I287" s="4"/>
    </row>
    <row r="288" spans="2:9" x14ac:dyDescent="0.25">
      <c r="B288" s="4"/>
      <c r="C288" s="6"/>
      <c r="D288" s="4"/>
      <c r="E288" s="4"/>
      <c r="F288" s="4"/>
      <c r="G288" s="4"/>
      <c r="H288" s="4"/>
      <c r="I288" s="4"/>
    </row>
    <row r="289" spans="2:9" x14ac:dyDescent="0.25">
      <c r="B289" s="4"/>
      <c r="C289" s="6"/>
      <c r="D289" s="4"/>
      <c r="E289" s="4"/>
      <c r="F289" s="4"/>
      <c r="G289" s="4"/>
      <c r="H289" s="4"/>
      <c r="I289" s="4"/>
    </row>
    <row r="290" spans="2:9" x14ac:dyDescent="0.25">
      <c r="B290" s="4"/>
      <c r="C290" s="6"/>
      <c r="D290" s="4"/>
      <c r="E290" s="4"/>
      <c r="F290" s="4"/>
      <c r="G290" s="4"/>
      <c r="H290" s="4"/>
      <c r="I290" s="4"/>
    </row>
    <row r="291" spans="2:9" x14ac:dyDescent="0.25">
      <c r="B291" s="4"/>
      <c r="C291" s="6"/>
      <c r="D291" s="4"/>
      <c r="E291" s="4"/>
      <c r="F291" s="4"/>
      <c r="G291" s="4"/>
      <c r="H291" s="4"/>
      <c r="I291" s="4"/>
    </row>
    <row r="292" spans="2:9" x14ac:dyDescent="0.25">
      <c r="B292" s="4"/>
      <c r="C292" s="6"/>
      <c r="D292" s="4"/>
      <c r="E292" s="4"/>
      <c r="F292" s="4"/>
      <c r="G292" s="4"/>
      <c r="H292" s="4"/>
      <c r="I292" s="4"/>
    </row>
    <row r="293" spans="2:9" x14ac:dyDescent="0.25">
      <c r="B293" s="4"/>
      <c r="C293" s="6"/>
      <c r="D293" s="4"/>
      <c r="E293" s="4"/>
      <c r="F293" s="4"/>
      <c r="G293" s="4"/>
      <c r="H293" s="4"/>
      <c r="I293" s="4"/>
    </row>
    <row r="294" spans="2:9" x14ac:dyDescent="0.25">
      <c r="B294" s="4"/>
      <c r="C294" s="6"/>
      <c r="D294" s="4"/>
      <c r="E294" s="4"/>
      <c r="F294" s="4"/>
      <c r="G294" s="4"/>
      <c r="H294" s="4"/>
      <c r="I294" s="4"/>
    </row>
    <row r="295" spans="2:9" x14ac:dyDescent="0.25">
      <c r="B295" s="4"/>
      <c r="C295" s="6"/>
      <c r="D295" s="4"/>
      <c r="E295" s="4"/>
      <c r="F295" s="4"/>
      <c r="G295" s="4"/>
      <c r="H295" s="4"/>
      <c r="I295" s="4"/>
    </row>
    <row r="296" spans="2:9" x14ac:dyDescent="0.25">
      <c r="B296" s="4"/>
      <c r="C296" s="6"/>
      <c r="D296" s="4"/>
      <c r="E296" s="4"/>
      <c r="F296" s="4"/>
      <c r="G296" s="4"/>
      <c r="H296" s="4"/>
      <c r="I296" s="4"/>
    </row>
  </sheetData>
  <phoneticPr fontId="0" type="noConversion"/>
  <pageMargins left="0.5" right="0.5" top="0.5" bottom="0.5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alpha plot</vt:lpstr>
      <vt:lpstr>calculations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Alpha Plot for a Triprotic Acid</dc:title>
  <dc:subject>analytical chemistry</dc:subject>
  <dc:creator>Brian Tissue</dc:creator>
  <cp:lastModifiedBy>Brian Tissue</cp:lastModifiedBy>
  <cp:lastPrinted>2008-09-26T16:21:39Z</cp:lastPrinted>
  <dcterms:created xsi:type="dcterms:W3CDTF">2000-02-19T00:32:51Z</dcterms:created>
  <dcterms:modified xsi:type="dcterms:W3CDTF">2015-06-25T16:32:08Z</dcterms:modified>
</cp:coreProperties>
</file>