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My Drive\achem.org\03-you-try-it\"/>
    </mc:Choice>
  </mc:AlternateContent>
  <xr:revisionPtr revIDLastSave="0" documentId="13_ncr:1_{F7E3D88C-B93D-4568-86F1-AA40EC94C85F}" xr6:coauthVersionLast="37" xr6:coauthVersionMax="37" xr10:uidLastSave="{00000000-0000-0000-0000-000000000000}"/>
  <bookViews>
    <workbookView xWindow="190" yWindow="650" windowWidth="7210" windowHeight="4080" tabRatio="808" xr2:uid="{00000000-000D-0000-FFFF-FFFF00000000}"/>
  </bookViews>
  <sheets>
    <sheet name="notes" sheetId="15" r:id="rId1"/>
    <sheet name="7.A free metal" sheetId="29" r:id="rId2"/>
    <sheet name="7.B metal hydrolysis" sheetId="43" r:id="rId3"/>
    <sheet name="7.C stepwise complexation" sheetId="41" r:id="rId4"/>
    <sheet name="7.D precipitation order" sheetId="47" r:id="rId5"/>
    <sheet name="7.E intrinsic solubility" sheetId="48" r:id="rId6"/>
    <sheet name="7.F ionic strength" sheetId="42" r:id="rId7"/>
    <sheet name="7.G common ion" sheetId="49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49" l="1"/>
  <c r="C45" i="49" l="1"/>
  <c r="C44" i="49" s="1"/>
  <c r="C43" i="49" s="1"/>
  <c r="C42" i="49" s="1"/>
  <c r="E21" i="49" l="1"/>
  <c r="E20" i="49"/>
  <c r="E22" i="49"/>
  <c r="E19" i="49"/>
  <c r="E47" i="42" l="1"/>
  <c r="E48" i="42"/>
  <c r="E49" i="42"/>
  <c r="E50" i="42"/>
  <c r="E46" i="42"/>
  <c r="D47" i="42"/>
  <c r="D48" i="42"/>
  <c r="D49" i="42"/>
  <c r="D50" i="42"/>
  <c r="D46" i="42"/>
  <c r="F35" i="42"/>
  <c r="G35" i="42" s="1"/>
  <c r="D40" i="42" l="1"/>
  <c r="D39" i="42"/>
  <c r="D38" i="42"/>
  <c r="D37" i="42"/>
  <c r="D36" i="42"/>
  <c r="D29" i="42"/>
  <c r="F45" i="42" s="1"/>
  <c r="G45" i="42" l="1"/>
  <c r="E40" i="42" l="1"/>
  <c r="E39" i="42"/>
  <c r="E38" i="42"/>
  <c r="E37" i="42"/>
  <c r="E36" i="42"/>
  <c r="D28" i="48" l="1"/>
  <c r="E28" i="48" s="1"/>
  <c r="E29" i="48"/>
  <c r="E27" i="48"/>
  <c r="E26" i="48"/>
  <c r="E25" i="48"/>
  <c r="E24" i="48"/>
  <c r="E22" i="47"/>
  <c r="E24" i="47"/>
  <c r="E23" i="47"/>
  <c r="E21" i="47"/>
  <c r="E20" i="47"/>
  <c r="E19" i="47"/>
  <c r="B2" i="15" l="1"/>
</calcChain>
</file>

<file path=xl/sharedStrings.xml><?xml version="1.0" encoding="utf-8"?>
<sst xmlns="http://schemas.openxmlformats.org/spreadsheetml/2006/main" count="316" uniqueCount="214">
  <si>
    <t>Worksheets in this file</t>
  </si>
  <si>
    <t>Background</t>
  </si>
  <si>
    <t xml:space="preserve">ver. </t>
  </si>
  <si>
    <t xml:space="preserve">1. </t>
  </si>
  <si>
    <t xml:space="preserve">2. </t>
  </si>
  <si>
    <t>notes</t>
  </si>
  <si>
    <t>This page with background information.</t>
  </si>
  <si>
    <t>case</t>
  </si>
  <si>
    <r>
      <t>p[H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</si>
  <si>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r>
      <t>K</t>
    </r>
    <r>
      <rPr>
        <b/>
        <vertAlign val="subscript"/>
        <sz val="10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</si>
  <si>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p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</si>
  <si>
    <t>Each worksheet has instructions in the blue shaded box.</t>
  </si>
  <si>
    <t>pH</t>
  </si>
  <si>
    <r>
      <t>K</t>
    </r>
    <r>
      <rPr>
        <b/>
        <vertAlign val="subscript"/>
        <sz val="10"/>
        <rFont val="Calibri"/>
        <family val="2"/>
        <scheme val="minor"/>
      </rPr>
      <t>sp</t>
    </r>
  </si>
  <si>
    <r>
      <rPr>
        <sz val="10"/>
        <rFont val="Calibri"/>
        <family val="2"/>
        <scheme val="minor"/>
      </rPr>
      <t xml:space="preserve">You may do your calculations assuming that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′ =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.</t>
    </r>
  </si>
  <si>
    <t>insoluble salt</t>
  </si>
  <si>
    <r>
      <t>K</t>
    </r>
    <r>
      <rPr>
        <b/>
        <vertAlign val="subscript"/>
        <sz val="10"/>
        <rFont val="Calibri"/>
        <family val="2"/>
        <scheme val="minor"/>
      </rPr>
      <t>sp</t>
    </r>
    <r>
      <rPr>
        <b/>
        <sz val="10"/>
        <rFont val="Calibri"/>
        <family val="2"/>
        <scheme val="minor"/>
      </rPr>
      <t>′</t>
    </r>
  </si>
  <si>
    <t>You-Try-It 7.B</t>
  </si>
  <si>
    <t>Metal Hydrolysis</t>
  </si>
  <si>
    <t>metal</t>
  </si>
  <si>
    <r>
      <t>Cu</t>
    </r>
    <r>
      <rPr>
        <vertAlign val="superscript"/>
        <sz val="10"/>
        <rFont val="Calibri"/>
        <family val="2"/>
        <scheme val="minor"/>
      </rPr>
      <t>2+</t>
    </r>
  </si>
  <si>
    <r>
      <t>Al</t>
    </r>
    <r>
      <rPr>
        <vertAlign val="superscript"/>
        <sz val="10"/>
        <rFont val="Calibri"/>
        <family val="2"/>
        <scheme val="minor"/>
      </rPr>
      <t>3+</t>
    </r>
  </si>
  <si>
    <r>
      <t>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</si>
  <si>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t>soluble salt</t>
  </si>
  <si>
    <t>Table 7.A.1</t>
  </si>
  <si>
    <t>Table 7.B.1</t>
  </si>
  <si>
    <t>1st approx</t>
  </si>
  <si>
    <t>2nd approx</t>
  </si>
  <si>
    <t>alpha</t>
  </si>
  <si>
    <t>3rd approx</t>
  </si>
  <si>
    <t>You-Try-It 7.A</t>
  </si>
  <si>
    <t>Free Metal Fraction</t>
  </si>
  <si>
    <t>7.A free-metal</t>
  </si>
  <si>
    <t>7.B metal-hydrolysis</t>
  </si>
  <si>
    <t>You-Try-It 7.C</t>
  </si>
  <si>
    <t>You-Try-It 7.D</t>
  </si>
  <si>
    <t>Refer to Chapter 7 in the text for equations and explanations.</t>
  </si>
  <si>
    <r>
      <rPr>
        <b/>
        <i/>
        <sz val="10"/>
        <rFont val="Calibri"/>
        <family val="2"/>
      </rPr>
      <t>β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= </t>
    </r>
  </si>
  <si>
    <t>Precipitation Order</t>
  </si>
  <si>
    <t>Intrinsic Solubility</t>
  </si>
  <si>
    <t>Common-ion Effect</t>
  </si>
  <si>
    <t>7.D precipitation-order</t>
  </si>
  <si>
    <t>7.E intrinsic-solubility</t>
  </si>
  <si>
    <t>For step-by-step help see you-try-it-07guide.pdf.</t>
  </si>
  <si>
    <r>
      <t>Ag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+ 2 NH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</t>
    </r>
    <r>
      <rPr>
        <sz val="10"/>
        <rFont val="Arial Unicode MS"/>
        <family val="2"/>
        <charset val="128"/>
      </rPr>
      <t>⇌</t>
    </r>
    <r>
      <rPr>
        <sz val="10"/>
        <rFont val="Calibri"/>
        <family val="2"/>
        <scheme val="minor"/>
      </rPr>
      <t xml:space="preserve"> Ag(NH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.</t>
    </r>
  </si>
  <si>
    <t xml:space="preserve">The equilibrium is: </t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</si>
  <si>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Ag</t>
    </r>
    <r>
      <rPr>
        <b/>
        <sz val="10"/>
        <rFont val="Calibri"/>
        <family val="2"/>
        <scheme val="minor"/>
      </rPr>
      <t xml:space="preserve"> =</t>
    </r>
  </si>
  <si>
    <r>
      <rPr>
        <b/>
        <i/>
        <sz val="10"/>
        <rFont val="Calibri"/>
        <family val="2"/>
        <scheme val="minor"/>
      </rPr>
      <t>c_</t>
    </r>
    <r>
      <rPr>
        <b/>
        <sz val="10"/>
        <rFont val="Calibri"/>
        <family val="2"/>
        <scheme val="minor"/>
      </rPr>
      <t>NH</t>
    </r>
    <r>
      <rPr>
        <b/>
        <vertAlign val="subscript"/>
        <sz val="10"/>
        <rFont val="Calibri"/>
        <family val="2"/>
        <scheme val="minor"/>
      </rPr>
      <t>3</t>
    </r>
  </si>
  <si>
    <t>M</t>
  </si>
  <si>
    <r>
      <rPr>
        <b/>
        <i/>
        <sz val="10"/>
        <rFont val="Calibri"/>
        <family val="2"/>
      </rPr>
      <t>α</t>
    </r>
    <r>
      <rPr>
        <b/>
        <sz val="10"/>
        <rFont val="Calibri"/>
        <family val="2"/>
      </rPr>
      <t xml:space="preserve"> =</t>
    </r>
  </si>
  <si>
    <t>(first guess)</t>
  </si>
  <si>
    <r>
      <t xml:space="preserve">Plot the alpha fraction versus </t>
    </r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_NH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</t>
    </r>
  </si>
  <si>
    <t>See example 7.2 in the text for set-up.</t>
  </si>
  <si>
    <r>
      <t>Predict the fraction of Ag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remaining as the free ion for each solution.</t>
    </r>
  </si>
  <si>
    <r>
      <t>The formal concentration of Ag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 is </t>
    </r>
    <r>
      <rPr>
        <i/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Ag</t>
    </r>
    <r>
      <rPr>
        <sz val="10"/>
        <rFont val="Calibri"/>
        <family val="2"/>
        <scheme val="minor"/>
      </rPr>
      <t xml:space="preserve"> = 5.0</t>
    </r>
    <r>
      <rPr>
        <sz val="10"/>
        <rFont val="Calibri"/>
        <family val="2"/>
      </rPr>
      <t>×10</t>
    </r>
    <r>
      <rPr>
        <vertAlign val="superscript"/>
        <sz val="10"/>
        <rFont val="Calibri"/>
        <family val="2"/>
      </rPr>
      <t>−4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>M.</t>
    </r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</si>
  <si>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</si>
  <si>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</si>
  <si>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http://www.achem.org</t>
  </si>
  <si>
    <t>Copyright 2009-2018 Brian M. Tissue, all rights reserved.</t>
  </si>
  <si>
    <r>
      <rPr>
        <sz val="10"/>
        <rFont val="Calibri"/>
        <family val="2"/>
        <scheme val="minor"/>
      </rPr>
      <t>You may do your calculations assuming that β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′ = </t>
    </r>
    <r>
      <rPr>
        <sz val="10"/>
        <rFont val="Calibri"/>
        <family val="2"/>
      </rPr>
      <t>β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</si>
  <si>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r>
      <t xml:space="preserve">Table 7.A.1 lists different ammonia concentrations, where </t>
    </r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>_NH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represents formal concentration.</t>
    </r>
  </si>
  <si>
    <t>7.F ionic-strength</t>
  </si>
  <si>
    <t>7.G common-ion</t>
  </si>
  <si>
    <r>
      <t>Mg</t>
    </r>
    <r>
      <rPr>
        <vertAlign val="superscript"/>
        <sz val="10"/>
        <rFont val="Calibri"/>
        <family val="2"/>
        <scheme val="minor"/>
      </rPr>
      <t>2+</t>
    </r>
  </si>
  <si>
    <r>
      <t>Al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</si>
  <si>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Use the adjacent p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 to predict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for each solution.</t>
    </r>
  </si>
  <si>
    <r>
      <t>Recalculate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] using the corrected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</rPr>
      <t>′</t>
    </r>
    <r>
      <rPr>
        <sz val="10"/>
        <rFont val="Calibri"/>
        <family val="2"/>
        <scheme val="minor"/>
      </rPr>
      <t xml:space="preserve"> values.</t>
    </r>
  </si>
  <si>
    <r>
      <t>MgCl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</si>
  <si>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</si>
  <si>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t>Table 7.B.1 lists several aqueous solutions of metal salts.</t>
  </si>
  <si>
    <r>
      <t>You may assume that the solutions are degassed to remove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</si>
  <si>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r>
      <t>Co</t>
    </r>
    <r>
      <rPr>
        <vertAlign val="superscript"/>
        <sz val="10"/>
        <rFont val="Calibri"/>
        <family val="2"/>
        <scheme val="minor"/>
      </rPr>
      <t>3+</t>
    </r>
  </si>
  <si>
    <r>
      <t>Co</t>
    </r>
    <r>
      <rPr>
        <vertAlign val="superscript"/>
        <sz val="10"/>
        <rFont val="Calibri"/>
        <family val="2"/>
        <scheme val="minor"/>
      </rPr>
      <t>2+</t>
    </r>
  </si>
  <si>
    <t xml:space="preserve">Review the results and correct any discrepencies. </t>
  </si>
  <si>
    <r>
      <t>In this case, the amount of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 xml:space="preserve"> produced by the Mg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is lower than the autoionization of water.</t>
    </r>
  </si>
  <si>
    <t>There are two calculations that we should revisit.</t>
  </si>
  <si>
    <r>
      <rPr>
        <b/>
        <i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 xml:space="preserve"> (M)</t>
    </r>
  </si>
  <si>
    <r>
      <t>The calculated result of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= 1.4E-4 M is not insignificant compared to the 1.0E-3 M metal concentration.</t>
    </r>
  </si>
  <si>
    <r>
      <t>Recall that we calculated 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assuming that (</t>
    </r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−</t>
    </r>
    <r>
      <rPr>
        <sz val="10"/>
        <rFont val="Calibri"/>
        <family val="2"/>
        <scheme val="minor"/>
      </rPr>
      <t xml:space="preserve"> [H3O+]) </t>
    </r>
    <r>
      <rPr>
        <sz val="10"/>
        <rFont val="Calibri"/>
        <family val="2"/>
      </rPr>
      <t xml:space="preserve">≈ </t>
    </r>
    <r>
      <rPr>
        <i/>
        <sz val="10"/>
        <rFont val="Calibri"/>
        <family val="2"/>
      </rPr>
      <t>c</t>
    </r>
    <r>
      <rPr>
        <sz val="10"/>
        <rFont val="Calibri"/>
        <family val="2"/>
        <scheme val="minor"/>
      </rPr>
      <t>.</t>
    </r>
  </si>
  <si>
    <t>We can recalculate using a successive approximation:</t>
  </si>
  <si>
    <r>
      <t xml:space="preserve">Stepwise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f</t>
    </r>
  </si>
  <si>
    <t>You-Try-It 7.E</t>
  </si>
  <si>
    <t>Table 7.E.1 lists a series of insoluble salts.</t>
  </si>
  <si>
    <r>
      <t xml:space="preserve">7.C stepwise formation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f</t>
    </r>
  </si>
  <si>
    <r>
      <rPr>
        <sz val="10"/>
        <rFont val="Calibri"/>
        <family val="2"/>
        <scheme val="minor"/>
      </rPr>
      <t xml:space="preserve">You may also do your calculations assuming that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′ =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.</t>
    </r>
  </si>
  <si>
    <t>n = 1</t>
  </si>
  <si>
    <t>n = 4</t>
  </si>
  <si>
    <t>n = 3</t>
  </si>
  <si>
    <t>n = 2</t>
  </si>
  <si>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n</t>
    </r>
  </si>
  <si>
    <r>
      <rPr>
        <b/>
        <i/>
        <sz val="10"/>
        <rFont val="Calibri"/>
        <family val="2"/>
      </rPr>
      <t>β</t>
    </r>
    <r>
      <rPr>
        <b/>
        <vertAlign val="subscript"/>
        <sz val="10"/>
        <rFont val="Calibri"/>
        <family val="2"/>
      </rPr>
      <t>n</t>
    </r>
  </si>
  <si>
    <r>
      <t xml:space="preserve">log </t>
    </r>
    <r>
      <rPr>
        <b/>
        <i/>
        <sz val="10"/>
        <rFont val="Calibri"/>
        <family val="2"/>
      </rPr>
      <t>β</t>
    </r>
    <r>
      <rPr>
        <b/>
        <vertAlign val="subscript"/>
        <sz val="10"/>
        <rFont val="Calibri"/>
        <family val="2"/>
      </rPr>
      <t>n</t>
    </r>
  </si>
  <si>
    <r>
      <t xml:space="preserve">Use the </t>
    </r>
    <r>
      <rPr>
        <i/>
        <sz val="10"/>
        <rFont val="Calibri"/>
        <family val="2"/>
      </rPr>
      <t>β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 values to calculate stepwise formation constants,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.</t>
    </r>
  </si>
  <si>
    <r>
      <rPr>
        <sz val="10"/>
        <rFont val="Calibri"/>
        <family val="2"/>
        <scheme val="minor"/>
      </rPr>
      <t xml:space="preserve">We will neglect activity effects in these calculations, i.e.,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′ =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.</t>
    </r>
  </si>
  <si>
    <t>alpha0</t>
  </si>
  <si>
    <t>alpha1</t>
  </si>
  <si>
    <r>
      <t xml:space="preserve">Use the stepwise formation constants,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 to plot alpha plots.</t>
    </r>
  </si>
  <si>
    <t>Equations for alpha values are on page 264 of the text.</t>
  </si>
  <si>
    <t>Tables 7.C.1 and 2 list cumulative formation constants for two different metal-ligand combinations.</t>
  </si>
  <si>
    <r>
      <t>Table 7.C.1. Log formation constants for Fe</t>
    </r>
    <r>
      <rPr>
        <b/>
        <vertAlign val="superscript"/>
        <sz val="10"/>
        <rFont val="Calibri"/>
        <family val="2"/>
        <scheme val="minor"/>
      </rPr>
      <t>3+</t>
    </r>
    <r>
      <rPr>
        <b/>
        <sz val="10"/>
        <rFont val="Calibri"/>
        <family val="2"/>
        <scheme val="minor"/>
      </rPr>
      <t>/SCN</t>
    </r>
    <r>
      <rPr>
        <b/>
        <vertAlign val="superscript"/>
        <sz val="10"/>
        <rFont val="Calibri"/>
        <family val="2"/>
      </rPr>
      <t>−</t>
    </r>
    <r>
      <rPr>
        <b/>
        <sz val="10"/>
        <rFont val="Calibri"/>
        <family val="2"/>
        <scheme val="minor"/>
      </rPr>
      <t xml:space="preserve"> complexes</t>
    </r>
  </si>
  <si>
    <r>
      <t>Table 7.C.2. Log formation constants for Cu</t>
    </r>
    <r>
      <rPr>
        <b/>
        <vertAlign val="superscript"/>
        <sz val="10"/>
        <rFont val="Calibri"/>
        <family val="2"/>
        <scheme val="minor"/>
      </rPr>
      <t>2+</t>
    </r>
    <r>
      <rPr>
        <b/>
        <sz val="10"/>
        <rFont val="Calibri"/>
        <family val="2"/>
        <scheme val="minor"/>
      </rPr>
      <t>/NH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complexes</t>
    </r>
  </si>
  <si>
    <t>[L]</t>
  </si>
  <si>
    <t>log[L]</t>
  </si>
  <si>
    <t>alpha2</t>
  </si>
  <si>
    <t>alpha3</t>
  </si>
  <si>
    <t>alpha4</t>
  </si>
  <si>
    <r>
      <t>Fe(OH)</t>
    </r>
    <r>
      <rPr>
        <vertAlign val="subscript"/>
        <sz val="10"/>
        <rFont val="Calibri"/>
        <family val="2"/>
        <scheme val="minor"/>
      </rPr>
      <t>3</t>
    </r>
  </si>
  <si>
    <r>
      <t>Mg(OH)</t>
    </r>
    <r>
      <rPr>
        <vertAlign val="subscript"/>
        <sz val="10"/>
        <rFont val="Calibri"/>
        <family val="2"/>
        <scheme val="minor"/>
      </rPr>
      <t>2</t>
    </r>
  </si>
  <si>
    <t>g/mol</t>
  </si>
  <si>
    <t>CdS</t>
  </si>
  <si>
    <r>
      <t>Cu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</si>
  <si>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t>CuS</t>
  </si>
  <si>
    <t>PbS</t>
  </si>
  <si>
    <t>exp_M</t>
  </si>
  <si>
    <t>exp_X</t>
  </si>
  <si>
    <r>
      <t>Table 7.D.1. Addition of Na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 to 0.001 M metal nitrate solution.</t>
    </r>
  </si>
  <si>
    <r>
      <t>La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3</t>
    </r>
  </si>
  <si>
    <t>FeS</t>
  </si>
  <si>
    <t xml:space="preserve">[metal] = </t>
  </si>
  <si>
    <r>
      <t xml:space="preserve">Use a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expression to determine the sulfide concentration at which each cation precipitates.</t>
    </r>
  </si>
  <si>
    <r>
      <t xml:space="preserve">Table 7.D.1 lists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values for several metal sulfide precipitates.</t>
    </r>
  </si>
  <si>
    <t>You may assume that the sulfide is not protonated and that there are no other competing equilibria.</t>
  </si>
  <si>
    <t>Table 7.E.1. Intrinsic solubility of metal sulfides.</t>
  </si>
  <si>
    <t>s</t>
  </si>
  <si>
    <r>
      <rPr>
        <b/>
        <i/>
        <sz val="10"/>
        <rFont val="Calibri"/>
        <family val="2"/>
        <scheme val="minor"/>
      </rPr>
      <t>s</t>
    </r>
    <r>
      <rPr>
        <b/>
        <sz val="10"/>
        <rFont val="Calibri"/>
        <family val="2"/>
        <scheme val="minor"/>
      </rPr>
      <t xml:space="preserve"> (M)</t>
    </r>
  </si>
  <si>
    <r>
      <t xml:space="preserve">Use a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expression to predict the intrinsic solubility,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, of each precipitate.</t>
    </r>
  </si>
  <si>
    <r>
      <t xml:space="preserve">Use the calculated values of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to determine the metal concentration in solution.</t>
    </r>
  </si>
  <si>
    <r>
      <t xml:space="preserve">Include the expressions for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and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in the table.</t>
    </r>
  </si>
  <si>
    <r>
      <t>[S</t>
    </r>
    <r>
      <rPr>
        <b/>
        <vertAlign val="superscript"/>
        <sz val="10"/>
        <rFont val="Calibri"/>
        <family val="2"/>
      </rPr>
      <t>−</t>
    </r>
    <r>
      <rPr>
        <b/>
        <sz val="10"/>
        <rFont val="Calibri"/>
        <family val="2"/>
        <scheme val="minor"/>
      </rPr>
      <t>]</t>
    </r>
  </si>
  <si>
    <t>You-Try-It 7.G</t>
  </si>
  <si>
    <r>
      <t xml:space="preserve">Calculation of intrinsic solubility,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.</t>
    </r>
  </si>
  <si>
    <t>Predicting pH of metal solutions.</t>
  </si>
  <si>
    <t>Converting beta to Kf and making alpha plots.</t>
  </si>
  <si>
    <t xml:space="preserve">Removal of metals with a precipitating agent. </t>
  </si>
  <si>
    <t>expression</t>
  </si>
  <si>
    <r>
      <t xml:space="preserve">Ionic Strength Effects on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sp</t>
    </r>
    <r>
      <rPr>
        <b/>
        <sz val="10"/>
        <rFont val="Calibri"/>
        <family val="2"/>
        <scheme val="minor"/>
      </rPr>
      <t>′</t>
    </r>
  </si>
  <si>
    <t>You-Try-It 7.F</t>
  </si>
  <si>
    <t xml:space="preserve">The ion concentration due to intrinsic solubility is usually low enough that we may neglect ionic strength. </t>
  </si>
  <si>
    <t>Common-ion effect calculation.</t>
  </si>
  <si>
    <r>
      <t xml:space="preserve">Effect of ionic strength on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.</t>
    </r>
  </si>
  <si>
    <r>
      <t>[Ag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</si>
  <si>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t>Hint: spreadsheets are ideal to calculate using successive approximations.</t>
  </si>
  <si>
    <r>
      <t>In case 4, a higher concentration of Mg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does affect the solution pH.</t>
    </r>
  </si>
  <si>
    <r>
      <t>The first calculation to check is case 3, the 0.001 M MgCl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. </t>
    </r>
  </si>
  <si>
    <t>If we expect metal hydrolysis to make a solution acidic, a basic pH of 7.2 does not make any sense.</t>
  </si>
  <si>
    <t>We may neglect the metal hydrolysis and predict that the solution will have a pH of 7:</t>
  </si>
  <si>
    <t xml:space="preserve">The other calculation that we can revise is in case 2. </t>
  </si>
  <si>
    <r>
      <t>List the metal sulfides in the order in which they would precipitate as S</t>
    </r>
    <r>
      <rPr>
        <vertAlign val="superscript"/>
        <sz val="10"/>
        <rFont val="Calibri"/>
        <family val="2"/>
      </rPr>
      <t>−</t>
    </r>
    <r>
      <rPr>
        <sz val="10"/>
        <rFont val="Calibri"/>
        <family val="2"/>
        <scheme val="minor"/>
      </rPr>
      <t xml:space="preserve"> is added. </t>
    </r>
  </si>
  <si>
    <t>You may assume that the metal ions are present in equal concentrations.</t>
  </si>
  <si>
    <r>
      <t>Table 7.D.2. Precipitation order on addition of Na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 to mixed metal nitrate solution.</t>
    </r>
  </si>
  <si>
    <t>The following calculation predicts the metal concentration that remains in solution.</t>
  </si>
  <si>
    <t xml:space="preserve">Sulfide can be used to precipitate metal ions from industrial waste streams. </t>
  </si>
  <si>
    <t>Actual metal concentrations will be higher due to formation of complexes and soluble particulates.</t>
  </si>
  <si>
    <t xml:space="preserve">3. </t>
  </si>
  <si>
    <t>Copy values to Table 7.E.2 to organize the calculation.</t>
  </si>
  <si>
    <t>Convert the M concentration to ppm, ppb, or ppt to show convenient values.</t>
  </si>
  <si>
    <t>Table 7.E.3. Metal concentration conversion.</t>
  </si>
  <si>
    <t>[m]</t>
  </si>
  <si>
    <t>m f.w. (g/mol)</t>
  </si>
  <si>
    <t>[m] (M)</t>
  </si>
  <si>
    <t>Table 7.E.2. Metal concentration in presence of precipitate.</t>
  </si>
  <si>
    <t>[m] = x*s</t>
  </si>
  <si>
    <t>Reorder the list from low to high concentration.</t>
  </si>
  <si>
    <r>
      <t xml:space="preserve">Copy the previous results to Table 7.E.3. Use Paste Values for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so you can reorder. </t>
    </r>
  </si>
  <si>
    <r>
      <rPr>
        <b/>
        <i/>
        <sz val="10"/>
        <rFont val="Calibri"/>
        <family val="2"/>
        <scheme val="minor"/>
      </rPr>
      <t>I</t>
    </r>
    <r>
      <rPr>
        <b/>
        <vertAlign val="subscript"/>
        <sz val="10"/>
        <rFont val="Calibri"/>
        <family val="2"/>
        <scheme val="minor"/>
      </rPr>
      <t>c</t>
    </r>
  </si>
  <si>
    <t>±1</t>
  </si>
  <si>
    <t>±2</t>
  </si>
  <si>
    <t>±3</t>
  </si>
  <si>
    <r>
      <t xml:space="preserve">(values from Kielland, J. </t>
    </r>
    <r>
      <rPr>
        <i/>
        <sz val="10"/>
        <rFont val="Calibri"/>
        <family val="2"/>
        <scheme val="minor"/>
      </rPr>
      <t>J. Am. Chem. Soc.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1937</t>
    </r>
    <r>
      <rPr>
        <sz val="10"/>
        <rFont val="Calibri"/>
        <family val="2"/>
        <scheme val="minor"/>
      </rPr>
      <t xml:space="preserve">, </t>
    </r>
    <r>
      <rPr>
        <i/>
        <sz val="10"/>
        <rFont val="Calibri"/>
        <family val="2"/>
        <scheme val="minor"/>
      </rPr>
      <t>59</t>
    </r>
    <r>
      <rPr>
        <sz val="10"/>
        <rFont val="Calibri"/>
        <family val="2"/>
        <scheme val="minor"/>
      </rPr>
      <t>, 1675.)</t>
    </r>
  </si>
  <si>
    <t>Table 7.F.1. Average activity coefficents for given charge.</t>
  </si>
  <si>
    <t>Table 7.F.1 lists average activity coefficients for solutions at different ionic strengths.</t>
  </si>
  <si>
    <t>The concentration of the metal ions is in cell D15.</t>
  </si>
  <si>
    <r>
      <t xml:space="preserve">Table 7.F.3. Solubility of CdS versus </t>
    </r>
    <r>
      <rPr>
        <b/>
        <i/>
        <sz val="10"/>
        <rFont val="Calibri"/>
        <family val="2"/>
        <scheme val="minor"/>
      </rPr>
      <t>I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>.</t>
    </r>
  </si>
  <si>
    <r>
      <t xml:space="preserve">Table 7.F.2.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sp</t>
    </r>
    <r>
      <rPr>
        <b/>
        <sz val="10"/>
        <rFont val="Calibri"/>
        <family val="2"/>
        <scheme val="minor"/>
      </rPr>
      <t>′ expressions for select precipitates.</t>
    </r>
  </si>
  <si>
    <r>
      <t>K</t>
    </r>
    <r>
      <rPr>
        <b/>
        <vertAlign val="subscript"/>
        <sz val="10"/>
        <rFont val="Calibri"/>
        <family val="2"/>
        <scheme val="minor"/>
      </rPr>
      <t>sp</t>
    </r>
    <r>
      <rPr>
        <b/>
        <i/>
        <sz val="10"/>
        <rFont val="Calibri"/>
        <family val="2"/>
        <scheme val="minor"/>
      </rPr>
      <t>′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</si>
  <si>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</si>
  <si>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</si>
  <si>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Cu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</si>
  <si>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Fe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</si>
  <si>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La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  <r>
      <rPr>
        <vertAlign val="superscript"/>
        <sz val="10"/>
        <rFont val="Calibri"/>
        <family val="2"/>
        <scheme val="minor"/>
      </rPr>
      <t>3</t>
    </r>
  </si>
  <si>
    <r>
      <t xml:space="preserve">Write the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and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′ expressions for these compounds.</t>
    </r>
  </si>
  <si>
    <r>
      <rPr>
        <sz val="10"/>
        <rFont val="Calibri"/>
        <family val="2"/>
        <scheme val="minor"/>
      </rPr>
      <t xml:space="preserve">We will calculate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′ to see how ionic strength, due to spectator ions, can affect solubility.</t>
    </r>
  </si>
  <si>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= a</t>
    </r>
    <r>
      <rPr>
        <vertAlign val="subscript"/>
        <sz val="10"/>
        <rFont val="Calibri"/>
        <family val="2"/>
        <scheme val="minor"/>
      </rPr>
      <t>Pb</t>
    </r>
    <r>
      <rPr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S</t>
    </r>
  </si>
  <si>
    <r>
      <t>γ</t>
    </r>
    <r>
      <rPr>
        <b/>
        <vertAlign val="subscript"/>
        <sz val="10"/>
        <rFont val="Calibri"/>
        <family val="2"/>
      </rPr>
      <t>x</t>
    </r>
  </si>
  <si>
    <r>
      <t>γ</t>
    </r>
    <r>
      <rPr>
        <b/>
        <vertAlign val="subscript"/>
        <sz val="10"/>
        <rFont val="Calibri"/>
        <family val="2"/>
      </rPr>
      <t>m</t>
    </r>
  </si>
  <si>
    <r>
      <rPr>
        <sz val="10"/>
        <rFont val="Calibri"/>
        <family val="2"/>
      </rPr>
      <t>≈</t>
    </r>
    <r>
      <rPr>
        <sz val="10"/>
        <rFont val="Calibri"/>
        <family val="2"/>
        <scheme val="minor"/>
      </rPr>
      <t>0</t>
    </r>
  </si>
  <si>
    <r>
      <t>Table 7.F.4. Solubility of La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versus </t>
    </r>
    <r>
      <rPr>
        <b/>
        <i/>
        <sz val="10"/>
        <rFont val="Calibri"/>
        <family val="2"/>
        <scheme val="minor"/>
      </rPr>
      <t>I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>.</t>
    </r>
  </si>
  <si>
    <r>
      <t xml:space="preserve">Table 7.F.2 lists several inorganic precipitates with their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values.</t>
    </r>
  </si>
  <si>
    <r>
      <t xml:space="preserve">Use the average activity coefficients to correct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and calculate </t>
    </r>
    <r>
      <rPr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for one or more precipitate.</t>
    </r>
  </si>
  <si>
    <r>
      <rPr>
        <sz val="10"/>
        <rFont val="Calibri"/>
        <family val="2"/>
        <scheme val="minor"/>
      </rPr>
      <t xml:space="preserve">You may do the calculation assuming that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′ =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>.</t>
    </r>
  </si>
  <si>
    <r>
      <t xml:space="preserve">Table 7.G.1.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sp</t>
    </r>
    <r>
      <rPr>
        <b/>
        <sz val="10"/>
        <rFont val="Calibri"/>
        <family val="2"/>
        <scheme val="minor"/>
      </rPr>
      <t>′ values of metal hydroxides and carbonates.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</si>
  <si>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</si>
  <si>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</si>
  <si>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[CO</t>
    </r>
    <r>
      <rPr>
        <b/>
        <vertAlign val="subscript"/>
        <sz val="10"/>
        <rFont val="Calibri"/>
        <family val="2"/>
        <scheme val="minor"/>
      </rPr>
      <t>3</t>
    </r>
    <r>
      <rPr>
        <b/>
        <vertAlign val="superscript"/>
        <sz val="10"/>
        <rFont val="Calibri"/>
        <family val="2"/>
        <scheme val="minor"/>
      </rPr>
      <t>2</t>
    </r>
    <r>
      <rPr>
        <b/>
        <vertAlign val="superscript"/>
        <sz val="10"/>
        <rFont val="Calibri"/>
        <family val="2"/>
      </rPr>
      <t>−</t>
    </r>
    <r>
      <rPr>
        <b/>
        <sz val="10"/>
        <rFont val="Calibri"/>
        <family val="2"/>
        <scheme val="minor"/>
      </rPr>
      <t>]</t>
    </r>
  </si>
  <si>
    <t>(g/100 mL)</t>
  </si>
  <si>
    <t>(M)</t>
  </si>
  <si>
    <r>
      <t xml:space="preserve">Table 7.G.1 lists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values of selected precipitates.</t>
    </r>
  </si>
  <si>
    <t>Precipitation of these compounds is an industrial process to purify brines for Li or Na productions.</t>
  </si>
  <si>
    <r>
      <t xml:space="preserve">First, use a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sp</t>
    </r>
    <r>
      <rPr>
        <sz val="10"/>
        <rFont val="Calibri"/>
        <family val="2"/>
        <scheme val="minor"/>
      </rPr>
      <t xml:space="preserve"> expression to determine the anion concentration in pure water.</t>
    </r>
  </si>
  <si>
    <t>[anion] (M)</t>
  </si>
  <si>
    <r>
      <t>[Ca</t>
    </r>
    <r>
      <rPr>
        <b/>
        <vertAlign val="superscript"/>
        <sz val="10"/>
        <rFont val="Calibri"/>
        <family val="2"/>
        <scheme val="minor"/>
      </rPr>
      <t>2+</t>
    </r>
    <r>
      <rPr>
        <b/>
        <sz val="10"/>
        <rFont val="Calibri"/>
        <family val="2"/>
        <scheme val="minor"/>
      </rPr>
      <t>]</t>
    </r>
  </si>
  <si>
    <r>
      <t>NaCO</t>
    </r>
    <r>
      <rPr>
        <b/>
        <vertAlign val="subscript"/>
        <sz val="10"/>
        <rFont val="Calibri"/>
        <family val="2"/>
        <scheme val="minor"/>
      </rPr>
      <t>3</t>
    </r>
  </si>
  <si>
    <r>
      <t>Plot [Mg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>] and [Ca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>] versus pH.</t>
    </r>
  </si>
  <si>
    <r>
      <t>Determine the carbonated concentration needed to leave less than 1 mM of Ca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in solution.</t>
    </r>
  </si>
  <si>
    <r>
      <t>Mg(OH)</t>
    </r>
    <r>
      <rPr>
        <b/>
        <vertAlign val="subscript"/>
        <sz val="10"/>
        <rFont val="Calibri"/>
        <family val="2"/>
        <scheme val="minor"/>
      </rPr>
      <t>2</t>
    </r>
  </si>
  <si>
    <r>
      <t>Ca(OH)</t>
    </r>
    <r>
      <rPr>
        <b/>
        <vertAlign val="subscript"/>
        <sz val="10"/>
        <rFont val="Calibri"/>
        <family val="2"/>
        <scheme val="minor"/>
      </rPr>
      <t>2</t>
    </r>
  </si>
  <si>
    <r>
      <t>Fe(OH)</t>
    </r>
    <r>
      <rPr>
        <b/>
        <vertAlign val="subscript"/>
        <sz val="10"/>
        <rFont val="Calibri"/>
        <family val="2"/>
        <scheme val="minor"/>
      </rPr>
      <t>3</t>
    </r>
  </si>
  <si>
    <r>
      <t>[Mg</t>
    </r>
    <r>
      <rPr>
        <b/>
        <vertAlign val="superscript"/>
        <sz val="10"/>
        <rFont val="Calibri"/>
        <family val="2"/>
        <scheme val="minor"/>
      </rPr>
      <t>2+</t>
    </r>
    <r>
      <rPr>
        <b/>
        <sz val="10"/>
        <rFont val="Calibri"/>
        <family val="2"/>
        <scheme val="minor"/>
      </rPr>
      <t>]</t>
    </r>
  </si>
  <si>
    <r>
      <t>[Fe</t>
    </r>
    <r>
      <rPr>
        <b/>
        <vertAlign val="superscript"/>
        <sz val="10"/>
        <rFont val="Calibri"/>
        <family val="2"/>
        <scheme val="minor"/>
      </rPr>
      <t>3+</t>
    </r>
    <r>
      <rPr>
        <b/>
        <sz val="10"/>
        <rFont val="Calibri"/>
        <family val="2"/>
        <scheme val="minor"/>
      </rPr>
      <t>]</t>
    </r>
  </si>
  <si>
    <r>
      <t>[OH</t>
    </r>
    <r>
      <rPr>
        <b/>
        <vertAlign val="superscript"/>
        <sz val="10"/>
        <rFont val="Calibri"/>
        <family val="2"/>
      </rPr>
      <t>−</t>
    </r>
    <r>
      <rPr>
        <b/>
        <sz val="10"/>
        <rFont val="Calibri"/>
        <family val="2"/>
        <scheme val="minor"/>
      </rPr>
      <t>]</t>
    </r>
  </si>
  <si>
    <t>Calculate the concentration of metal ion remaining in solution as a function of pH.</t>
  </si>
  <si>
    <t>Table 7.G.2 Calculation of metal concentration versus pH.</t>
  </si>
  <si>
    <r>
      <t>Table 7.G.3. Calculation of Ca</t>
    </r>
    <r>
      <rPr>
        <b/>
        <vertAlign val="superscript"/>
        <sz val="10"/>
        <rFont val="Calibri"/>
        <family val="2"/>
        <scheme val="minor"/>
      </rPr>
      <t>2+</t>
    </r>
    <r>
      <rPr>
        <b/>
        <sz val="10"/>
        <rFont val="Calibri"/>
        <family val="2"/>
        <scheme val="minor"/>
      </rPr>
      <t xml:space="preserve"> versus carbonate concentration.</t>
    </r>
  </si>
  <si>
    <r>
      <t>NaCO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f.w.: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</si>
</sst>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E+00"/>
    <numFmt numFmtId="167" formatCode="0.0E+00"/>
    <numFmt numFmtId="168" formatCode="0.0"/>
  </numFmts>
  <fonts count="20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 Unicode MS"/>
      <family val="2"/>
      <charset val="128"/>
    </font>
    <font>
      <b/>
      <i/>
      <sz val="10"/>
      <name val="Calibri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b/>
      <vertAlign val="subscript"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22">
    <xf numFmtId="0" fontId="0" fillId="0" borderId="0" xfId="0"/>
    <xf numFmtId="0" fontId="1" fillId="3" borderId="8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/>
    <xf numFmtId="0" fontId="1" fillId="2" borderId="0" xfId="0" applyFont="1" applyFill="1"/>
    <xf numFmtId="0" fontId="2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3" borderId="3" xfId="0" applyFont="1" applyFill="1" applyBorder="1"/>
    <xf numFmtId="0" fontId="1" fillId="0" borderId="6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7" xfId="0" applyFont="1" applyFill="1" applyBorder="1"/>
    <xf numFmtId="164" fontId="2" fillId="0" borderId="0" xfId="0" applyNumberFormat="1" applyFont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/>
    </xf>
    <xf numFmtId="11" fontId="11" fillId="0" borderId="4" xfId="0" applyNumberFormat="1" applyFont="1" applyBorder="1" applyAlignment="1">
      <alignment horizontal="center" vertical="center" wrapText="1"/>
    </xf>
    <xf numFmtId="11" fontId="11" fillId="0" borderId="5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center" vertical="center"/>
    </xf>
    <xf numFmtId="167" fontId="2" fillId="0" borderId="0" xfId="1" applyNumberFormat="1" applyFont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/>
    <xf numFmtId="0" fontId="1" fillId="0" borderId="1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0" xfId="1" applyFont="1" applyAlignment="1">
      <alignment horizontal="left" vertical="center"/>
    </xf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1" fontId="2" fillId="0" borderId="0" xfId="1" applyNumberFormat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/>
    <xf numFmtId="0" fontId="2" fillId="2" borderId="0" xfId="1" quotePrefix="1" applyFont="1" applyFill="1" applyAlignment="1">
      <alignment horizontal="right"/>
    </xf>
    <xf numFmtId="0" fontId="4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Alignment="1">
      <alignment horizontal="center" vertical="center"/>
    </xf>
    <xf numFmtId="0" fontId="1" fillId="2" borderId="0" xfId="1" applyNumberFormat="1" applyFont="1" applyFill="1" applyAlignment="1">
      <alignment horizontal="left" vertical="center"/>
    </xf>
    <xf numFmtId="0" fontId="1" fillId="2" borderId="0" xfId="1" applyFont="1" applyFill="1"/>
    <xf numFmtId="165" fontId="2" fillId="0" borderId="0" xfId="1" applyNumberFormat="1" applyFont="1" applyBorder="1" applyAlignment="1">
      <alignment horizontal="center"/>
    </xf>
    <xf numFmtId="11" fontId="2" fillId="0" borderId="0" xfId="1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1" fontId="2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168" fontId="2" fillId="2" borderId="3" xfId="0" applyNumberFormat="1" applyFont="1" applyFill="1" applyBorder="1" applyAlignment="1">
      <alignment horizontal="center" vertical="top" wrapText="1"/>
    </xf>
    <xf numFmtId="168" fontId="2" fillId="2" borderId="7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2" fillId="0" borderId="6" xfId="0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8" fillId="0" borderId="14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11" fontId="2" fillId="0" borderId="0" xfId="0" applyNumberFormat="1" applyFont="1"/>
    <xf numFmtId="0" fontId="1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1" fontId="2" fillId="0" borderId="0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67" fontId="2" fillId="0" borderId="0" xfId="0" applyNumberFormat="1" applyFont="1"/>
    <xf numFmtId="167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1" fillId="2" borderId="0" xfId="1" applyFont="1" applyFill="1" applyAlignment="1"/>
    <xf numFmtId="0" fontId="2" fillId="0" borderId="0" xfId="1" applyFont="1" applyAlignment="1"/>
    <xf numFmtId="0" fontId="2" fillId="2" borderId="0" xfId="1" applyFont="1" applyFill="1" applyAlignment="1"/>
    <xf numFmtId="0" fontId="1" fillId="0" borderId="8" xfId="1" applyFont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11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1" fontId="2" fillId="0" borderId="6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2" borderId="0" xfId="1" applyFont="1" applyFill="1" applyAlignment="1">
      <alignment horizontal="left" vertical="center"/>
    </xf>
    <xf numFmtId="0" fontId="2" fillId="0" borderId="6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4" fillId="3" borderId="0" xfId="0" quotePrefix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2" fillId="0" borderId="9" xfId="0" applyFont="1" applyBorder="1"/>
    <xf numFmtId="2" fontId="2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0" xfId="1" applyFont="1" applyFill="1"/>
    <xf numFmtId="0" fontId="2" fillId="2" borderId="0" xfId="1" applyFont="1" applyFill="1" applyBorder="1" applyAlignment="1">
      <alignment horizontal="left" vertical="center"/>
    </xf>
    <xf numFmtId="0" fontId="2" fillId="0" borderId="0" xfId="1" applyFont="1" applyFill="1" applyAlignment="1"/>
    <xf numFmtId="0" fontId="1" fillId="0" borderId="1" xfId="1" applyFont="1" applyBorder="1" applyAlignment="1">
      <alignment horizontal="center"/>
    </xf>
    <xf numFmtId="167" fontId="2" fillId="0" borderId="1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 wrapText="1"/>
    </xf>
    <xf numFmtId="167" fontId="2" fillId="0" borderId="6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8" fillId="0" borderId="15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" xfId="0" quotePrefix="1" applyFont="1" applyBorder="1" applyAlignment="1"/>
    <xf numFmtId="0" fontId="2" fillId="0" borderId="0" xfId="0" quotePrefix="1" applyFont="1" applyBorder="1" applyAlignment="1"/>
    <xf numFmtId="0" fontId="2" fillId="0" borderId="6" xfId="0" quotePrefix="1" applyFont="1" applyBorder="1" applyAlignment="1"/>
    <xf numFmtId="0" fontId="8" fillId="0" borderId="14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 vertical="top" wrapText="1"/>
    </xf>
    <xf numFmtId="2" fontId="2" fillId="0" borderId="6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center"/>
    </xf>
    <xf numFmtId="0" fontId="14" fillId="0" borderId="14" xfId="1" applyNumberFormat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2" fillId="0" borderId="5" xfId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8" fillId="0" borderId="13" xfId="1" applyNumberFormat="1" applyFont="1" applyFill="1" applyBorder="1" applyAlignment="1">
      <alignment horizontal="center"/>
    </xf>
    <xf numFmtId="0" fontId="1" fillId="0" borderId="15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8" fillId="0" borderId="14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Border="1" applyAlignment="1"/>
    <xf numFmtId="0" fontId="1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top" wrapText="1"/>
    </xf>
    <xf numFmtId="167" fontId="2" fillId="0" borderId="2" xfId="1" applyNumberFormat="1" applyFont="1" applyFill="1" applyBorder="1" applyAlignment="1">
      <alignment horizontal="center" vertical="top" wrapText="1"/>
    </xf>
    <xf numFmtId="11" fontId="2" fillId="0" borderId="0" xfId="1" applyNumberFormat="1" applyFont="1" applyFill="1" applyBorder="1" applyAlignment="1">
      <alignment horizontal="center"/>
    </xf>
    <xf numFmtId="11" fontId="2" fillId="0" borderId="3" xfId="1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 vertical="top" wrapText="1"/>
    </xf>
    <xf numFmtId="167" fontId="2" fillId="0" borderId="4" xfId="1" applyNumberFormat="1" applyFont="1" applyFill="1" applyBorder="1" applyAlignment="1">
      <alignment horizontal="center" vertical="top" wrapText="1"/>
    </xf>
    <xf numFmtId="167" fontId="2" fillId="0" borderId="3" xfId="1" applyNumberFormat="1" applyFont="1" applyFill="1" applyBorder="1" applyAlignment="1">
      <alignment horizontal="center" vertical="top" wrapText="1"/>
    </xf>
    <xf numFmtId="168" fontId="2" fillId="0" borderId="0" xfId="1" applyNumberFormat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center"/>
    </xf>
    <xf numFmtId="167" fontId="2" fillId="0" borderId="5" xfId="1" applyNumberFormat="1" applyFont="1" applyFill="1" applyBorder="1" applyAlignment="1">
      <alignment horizontal="center" vertical="top" wrapText="1"/>
    </xf>
    <xf numFmtId="167" fontId="2" fillId="0" borderId="7" xfId="1" applyNumberFormat="1" applyFont="1" applyFill="1" applyBorder="1" applyAlignment="1">
      <alignment horizontal="center" vertical="top" wrapText="1"/>
    </xf>
    <xf numFmtId="11" fontId="2" fillId="0" borderId="6" xfId="1" applyNumberFormat="1" applyFont="1" applyFill="1" applyBorder="1" applyAlignment="1">
      <alignment horizontal="center"/>
    </xf>
    <xf numFmtId="11" fontId="2" fillId="0" borderId="7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167" fontId="2" fillId="0" borderId="7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167" fontId="2" fillId="0" borderId="3" xfId="1" applyNumberFormat="1" applyFont="1" applyFill="1" applyBorder="1" applyAlignment="1">
      <alignment horizontal="center" vertical="center"/>
    </xf>
    <xf numFmtId="167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7" fontId="2" fillId="0" borderId="0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/>
    <xf numFmtId="167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/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1" fontId="2" fillId="0" borderId="1" xfId="1" applyNumberFormat="1" applyFont="1" applyFill="1" applyBorder="1" applyAlignment="1">
      <alignment horizontal="center" vertical="top" wrapText="1"/>
    </xf>
    <xf numFmtId="11" fontId="2" fillId="0" borderId="2" xfId="1" applyNumberFormat="1" applyFont="1" applyFill="1" applyBorder="1" applyAlignment="1">
      <alignment horizontal="center" vertical="top" wrapText="1"/>
    </xf>
    <xf numFmtId="11" fontId="2" fillId="0" borderId="0" xfId="1" applyNumberFormat="1" applyFont="1" applyFill="1" applyBorder="1" applyAlignment="1">
      <alignment horizontal="center" vertical="top" wrapText="1"/>
    </xf>
    <xf numFmtId="11" fontId="2" fillId="0" borderId="3" xfId="1" applyNumberFormat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11" fontId="2" fillId="0" borderId="6" xfId="1" applyNumberFormat="1" applyFont="1" applyFill="1" applyBorder="1" applyAlignment="1">
      <alignment horizontal="center" vertical="top" wrapText="1"/>
    </xf>
    <xf numFmtId="11" fontId="2" fillId="0" borderId="7" xfId="1" applyNumberFormat="1" applyFont="1" applyFill="1" applyBorder="1" applyAlignment="1">
      <alignment horizontal="center" vertical="top" wrapText="1"/>
    </xf>
    <xf numFmtId="11" fontId="2" fillId="0" borderId="4" xfId="0" applyNumberFormat="1" applyFont="1" applyFill="1" applyBorder="1" applyAlignment="1">
      <alignment horizontal="center"/>
    </xf>
    <xf numFmtId="11" fontId="2" fillId="0" borderId="3" xfId="0" applyNumberFormat="1" applyFont="1" applyFill="1" applyBorder="1" applyAlignment="1">
      <alignment horizontal="center"/>
    </xf>
    <xf numFmtId="11" fontId="2" fillId="0" borderId="5" xfId="0" applyNumberFormat="1" applyFont="1" applyFill="1" applyBorder="1" applyAlignment="1">
      <alignment horizontal="center" vertical="center"/>
    </xf>
    <xf numFmtId="11" fontId="2" fillId="0" borderId="7" xfId="0" applyNumberFormat="1" applyFont="1" applyFill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/>
    </xf>
    <xf numFmtId="11" fontId="2" fillId="0" borderId="6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1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1" fontId="2" fillId="0" borderId="1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5"/>
  <sheetViews>
    <sheetView tabSelected="1" zoomScaleNormal="100" workbookViewId="0">
      <selection activeCell="C4" sqref="C4"/>
    </sheetView>
  </sheetViews>
  <sheetFormatPr defaultColWidth="9.08984375" defaultRowHeight="13.5"/>
  <cols>
    <col min="1" max="1" width="2.6328125" style="3" customWidth="1"/>
    <col min="2" max="2" width="5.6328125" style="3" customWidth="1"/>
    <col min="3" max="3" width="24.6328125" style="3" customWidth="1"/>
    <col min="4" max="4" width="16.6328125" style="3" customWidth="1"/>
    <col min="5" max="6" width="20.6328125" style="3" customWidth="1"/>
    <col min="7" max="16384" width="9.08984375" style="3"/>
  </cols>
  <sheetData>
    <row r="2" spans="2:6">
      <c r="B2" s="1" t="str">
        <f ca="1">MID(CELL("filename"),SEARCH("[",CELL("filename"))+1, SEARCH("]",CELL("filename"))-SEARCH("[",CELL("filename"))-1)</f>
        <v>you-try-it-07.xlsx</v>
      </c>
      <c r="C2" s="2"/>
      <c r="D2" s="2"/>
      <c r="E2" s="2"/>
      <c r="F2" s="42"/>
    </row>
    <row r="3" spans="2:6">
      <c r="B3" s="4" t="s">
        <v>2</v>
      </c>
      <c r="C3" s="5">
        <v>43404</v>
      </c>
      <c r="D3" s="6"/>
      <c r="E3" s="6"/>
      <c r="F3" s="43"/>
    </row>
    <row r="4" spans="2:6">
      <c r="B4" s="7"/>
      <c r="C4" s="6"/>
      <c r="D4" s="6"/>
      <c r="E4" s="6"/>
      <c r="F4" s="34"/>
    </row>
    <row r="5" spans="2:6">
      <c r="B5" s="7"/>
      <c r="C5" s="8" t="s">
        <v>58</v>
      </c>
      <c r="D5" s="6"/>
      <c r="E5" s="6"/>
      <c r="F5" s="34"/>
    </row>
    <row r="6" spans="2:6">
      <c r="B6" s="7"/>
      <c r="C6" s="3" t="s">
        <v>55</v>
      </c>
      <c r="D6" s="6"/>
      <c r="E6" s="6"/>
      <c r="F6" s="34"/>
    </row>
    <row r="7" spans="2:6">
      <c r="B7" s="7"/>
      <c r="C7" s="8" t="s">
        <v>56</v>
      </c>
      <c r="D7" s="8"/>
      <c r="E7" s="6"/>
      <c r="F7" s="34"/>
    </row>
    <row r="8" spans="2:6">
      <c r="B8" s="7"/>
      <c r="C8" s="6" t="s">
        <v>57</v>
      </c>
      <c r="D8" s="6"/>
      <c r="E8" s="6"/>
      <c r="F8" s="34"/>
    </row>
    <row r="9" spans="2:6">
      <c r="B9" s="57"/>
      <c r="C9" s="6"/>
      <c r="D9" s="6"/>
      <c r="E9" s="6"/>
      <c r="F9" s="34"/>
    </row>
    <row r="10" spans="2:6">
      <c r="B10" s="7"/>
      <c r="C10" s="9" t="s">
        <v>0</v>
      </c>
      <c r="D10" s="6"/>
      <c r="E10" s="6"/>
      <c r="F10" s="34"/>
    </row>
    <row r="11" spans="2:6">
      <c r="B11" s="7"/>
      <c r="C11" s="6" t="s">
        <v>5</v>
      </c>
      <c r="D11" s="6" t="s">
        <v>6</v>
      </c>
      <c r="E11" s="6"/>
      <c r="F11" s="34"/>
    </row>
    <row r="12" spans="2:6">
      <c r="B12" s="7"/>
      <c r="C12" s="6" t="s">
        <v>32</v>
      </c>
      <c r="D12" s="6" t="s">
        <v>52</v>
      </c>
      <c r="E12" s="6"/>
      <c r="F12" s="34"/>
    </row>
    <row r="13" spans="2:6">
      <c r="B13" s="7"/>
      <c r="C13" s="6" t="s">
        <v>33</v>
      </c>
      <c r="D13" s="3" t="s">
        <v>131</v>
      </c>
      <c r="E13" s="6"/>
      <c r="F13" s="34"/>
    </row>
    <row r="14" spans="2:6" ht="15.5">
      <c r="B14" s="57"/>
      <c r="C14" s="6" t="s">
        <v>83</v>
      </c>
      <c r="D14" s="6" t="s">
        <v>132</v>
      </c>
      <c r="F14" s="34"/>
    </row>
    <row r="15" spans="2:6">
      <c r="B15" s="7"/>
      <c r="C15" s="6" t="s">
        <v>41</v>
      </c>
      <c r="D15" s="6" t="s">
        <v>133</v>
      </c>
      <c r="E15" s="6"/>
      <c r="F15" s="34"/>
    </row>
    <row r="16" spans="2:6">
      <c r="B16" s="7"/>
      <c r="C16" s="6" t="s">
        <v>42</v>
      </c>
      <c r="D16" s="6" t="s">
        <v>130</v>
      </c>
      <c r="E16" s="6"/>
      <c r="F16" s="34"/>
    </row>
    <row r="17" spans="2:6" ht="15.5">
      <c r="B17" s="7"/>
      <c r="C17" s="6" t="s">
        <v>61</v>
      </c>
      <c r="D17" s="6" t="s">
        <v>139</v>
      </c>
      <c r="E17" s="6"/>
      <c r="F17" s="34"/>
    </row>
    <row r="18" spans="2:6">
      <c r="B18" s="7"/>
      <c r="C18" s="6" t="s">
        <v>62</v>
      </c>
      <c r="D18" s="6" t="s">
        <v>138</v>
      </c>
      <c r="E18" s="6"/>
      <c r="F18" s="34"/>
    </row>
    <row r="19" spans="2:6">
      <c r="B19" s="7"/>
      <c r="D19" s="6"/>
      <c r="E19" s="6"/>
      <c r="F19" s="34"/>
    </row>
    <row r="20" spans="2:6">
      <c r="B20" s="7"/>
      <c r="C20" s="6"/>
      <c r="D20" s="6"/>
      <c r="E20" s="6"/>
      <c r="F20" s="34"/>
    </row>
    <row r="21" spans="2:6">
      <c r="B21" s="7"/>
      <c r="C21" s="10" t="s">
        <v>1</v>
      </c>
      <c r="D21" s="6"/>
      <c r="E21" s="6"/>
      <c r="F21" s="34"/>
    </row>
    <row r="22" spans="2:6">
      <c r="B22" s="7"/>
      <c r="C22" s="6" t="s">
        <v>36</v>
      </c>
      <c r="D22" s="6"/>
      <c r="E22" s="6"/>
      <c r="F22" s="34"/>
    </row>
    <row r="23" spans="2:6">
      <c r="B23" s="7"/>
      <c r="C23" s="6" t="s">
        <v>11</v>
      </c>
      <c r="D23" s="6"/>
      <c r="E23" s="6"/>
      <c r="F23" s="34"/>
    </row>
    <row r="24" spans="2:6">
      <c r="B24" s="7"/>
      <c r="C24" s="6" t="s">
        <v>43</v>
      </c>
      <c r="D24" s="6"/>
      <c r="E24" s="11"/>
      <c r="F24" s="44"/>
    </row>
    <row r="25" spans="2:6">
      <c r="B25" s="7"/>
      <c r="C25" s="6"/>
      <c r="D25" s="6"/>
      <c r="E25" s="6"/>
      <c r="F25" s="45"/>
    </row>
    <row r="26" spans="2:6">
      <c r="B26" s="7"/>
      <c r="C26" s="6"/>
      <c r="D26" s="6"/>
      <c r="E26" s="11"/>
      <c r="F26" s="34"/>
    </row>
    <row r="27" spans="2:6">
      <c r="B27" s="7"/>
      <c r="C27" s="6"/>
      <c r="D27" s="6"/>
      <c r="E27" s="6"/>
      <c r="F27" s="34"/>
    </row>
    <row r="28" spans="2:6">
      <c r="B28" s="7"/>
      <c r="C28" s="6"/>
      <c r="D28" s="6"/>
      <c r="E28" s="6"/>
      <c r="F28" s="34"/>
    </row>
    <row r="29" spans="2:6">
      <c r="B29" s="7"/>
      <c r="C29" s="12"/>
      <c r="D29" s="6"/>
      <c r="E29" s="6"/>
      <c r="F29" s="34"/>
    </row>
    <row r="30" spans="2:6">
      <c r="B30" s="7"/>
      <c r="C30" s="180"/>
      <c r="D30" s="6"/>
      <c r="E30" s="6"/>
      <c r="F30" s="45"/>
    </row>
    <row r="31" spans="2:6">
      <c r="B31" s="7"/>
      <c r="C31" s="12"/>
      <c r="D31" s="6"/>
      <c r="E31" s="6"/>
      <c r="F31" s="44"/>
    </row>
    <row r="32" spans="2:6">
      <c r="B32" s="7"/>
      <c r="C32" s="6"/>
      <c r="D32" s="6"/>
      <c r="E32" s="6"/>
      <c r="F32" s="44"/>
    </row>
    <row r="33" spans="2:6">
      <c r="B33" s="7"/>
      <c r="C33" s="8"/>
      <c r="D33" s="6"/>
      <c r="E33" s="6"/>
      <c r="F33" s="34"/>
    </row>
    <row r="34" spans="2:6">
      <c r="B34" s="7"/>
      <c r="C34" s="8"/>
      <c r="D34" s="6"/>
      <c r="E34" s="6"/>
      <c r="F34" s="34"/>
    </row>
    <row r="35" spans="2:6">
      <c r="B35" s="7"/>
      <c r="C35" s="8"/>
      <c r="D35" s="6"/>
      <c r="E35" s="6"/>
      <c r="F35" s="34"/>
    </row>
    <row r="36" spans="2:6">
      <c r="B36" s="7"/>
      <c r="C36" s="6"/>
      <c r="D36" s="6"/>
      <c r="E36" s="6"/>
      <c r="F36" s="34"/>
    </row>
    <row r="37" spans="2:6">
      <c r="B37" s="7"/>
      <c r="C37" s="6"/>
      <c r="D37" s="6"/>
      <c r="E37" s="6"/>
      <c r="F37" s="34"/>
    </row>
    <row r="38" spans="2:6">
      <c r="B38" s="7"/>
      <c r="C38" s="6"/>
      <c r="D38" s="6"/>
      <c r="E38" s="6"/>
      <c r="F38" s="34"/>
    </row>
    <row r="39" spans="2:6">
      <c r="B39" s="7"/>
      <c r="C39" s="6"/>
      <c r="D39" s="6"/>
      <c r="E39" s="6"/>
      <c r="F39" s="34"/>
    </row>
    <row r="40" spans="2:6">
      <c r="B40" s="7"/>
      <c r="C40" s="6"/>
      <c r="D40" s="6"/>
      <c r="E40" s="6"/>
      <c r="F40" s="34"/>
    </row>
    <row r="41" spans="2:6">
      <c r="B41" s="7"/>
      <c r="C41" s="6"/>
      <c r="D41" s="6"/>
      <c r="E41" s="6"/>
      <c r="F41" s="34"/>
    </row>
    <row r="42" spans="2:6">
      <c r="B42" s="13"/>
      <c r="C42" s="14"/>
      <c r="D42" s="14"/>
      <c r="E42" s="14"/>
      <c r="F42" s="46"/>
    </row>
    <row r="43" spans="2:6">
      <c r="C43" s="15"/>
    </row>
    <row r="44" spans="2:6">
      <c r="C44" s="15"/>
    </row>
    <row r="45" spans="2:6">
      <c r="C45" s="15"/>
    </row>
  </sheetData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9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17" customWidth="1"/>
    <col min="2" max="2" width="5.6328125" style="16" customWidth="1"/>
    <col min="3" max="9" width="10.6328125" style="16" customWidth="1"/>
    <col min="10" max="12" width="3.6328125" style="17" customWidth="1"/>
    <col min="13" max="16384" width="9.08984375" style="17"/>
  </cols>
  <sheetData>
    <row r="2" spans="2:10">
      <c r="B2" s="30" t="s">
        <v>30</v>
      </c>
      <c r="C2" s="69"/>
      <c r="D2" s="38" t="s">
        <v>31</v>
      </c>
      <c r="E2" s="69"/>
      <c r="F2" s="69"/>
      <c r="G2" s="69"/>
      <c r="H2" s="69"/>
      <c r="I2" s="70"/>
      <c r="J2" s="18"/>
    </row>
    <row r="3" spans="2:10">
      <c r="B3" s="18"/>
      <c r="C3" s="71"/>
      <c r="D3" s="71"/>
      <c r="E3" s="71"/>
      <c r="F3" s="71"/>
      <c r="G3" s="71"/>
      <c r="H3" s="71"/>
      <c r="I3" s="71"/>
      <c r="J3" s="18"/>
    </row>
    <row r="4" spans="2:10" ht="15.5">
      <c r="B4" s="53" t="s">
        <v>60</v>
      </c>
      <c r="C4" s="71"/>
      <c r="D4" s="71"/>
      <c r="E4" s="71"/>
      <c r="F4" s="71"/>
      <c r="G4" s="71"/>
      <c r="H4" s="71"/>
      <c r="I4" s="71"/>
      <c r="J4" s="18"/>
    </row>
    <row r="5" spans="2:10">
      <c r="B5" s="52"/>
      <c r="C5" s="71"/>
      <c r="D5" s="71"/>
      <c r="E5" s="71"/>
      <c r="F5" s="71"/>
      <c r="G5" s="71"/>
      <c r="H5" s="71"/>
      <c r="I5" s="71"/>
      <c r="J5" s="18"/>
    </row>
    <row r="6" spans="2:10" ht="15.5">
      <c r="B6" s="25" t="s">
        <v>3</v>
      </c>
      <c r="C6" s="71" t="s">
        <v>53</v>
      </c>
      <c r="D6" s="71"/>
      <c r="E6" s="71"/>
      <c r="F6" s="71"/>
      <c r="G6" s="71"/>
      <c r="H6" s="71"/>
      <c r="I6" s="71"/>
      <c r="J6" s="18"/>
    </row>
    <row r="7" spans="2:10" ht="15.5">
      <c r="B7" s="25"/>
      <c r="C7" s="53" t="s">
        <v>59</v>
      </c>
      <c r="D7" s="71"/>
      <c r="E7" s="71"/>
      <c r="F7" s="71"/>
      <c r="G7" s="71"/>
      <c r="H7" s="71"/>
      <c r="I7" s="71"/>
      <c r="J7" s="18"/>
    </row>
    <row r="8" spans="2:10" ht="16.5">
      <c r="B8" s="39"/>
      <c r="C8" s="71" t="s">
        <v>54</v>
      </c>
      <c r="D8" s="70"/>
      <c r="E8" s="70"/>
      <c r="F8" s="70"/>
      <c r="G8" s="70"/>
      <c r="H8" s="71"/>
      <c r="I8" s="71"/>
      <c r="J8" s="18"/>
    </row>
    <row r="9" spans="2:10">
      <c r="B9" s="25"/>
      <c r="C9" s="70" t="s">
        <v>45</v>
      </c>
      <c r="D9" s="71"/>
      <c r="E9" s="71"/>
      <c r="F9" s="71"/>
      <c r="G9" s="71"/>
      <c r="H9" s="70"/>
      <c r="I9" s="70"/>
      <c r="J9" s="18"/>
    </row>
    <row r="10" spans="2:10" ht="16.5">
      <c r="B10" s="39"/>
      <c r="C10" s="39"/>
      <c r="D10" s="71" t="s">
        <v>44</v>
      </c>
      <c r="E10" s="70"/>
      <c r="F10" s="70"/>
      <c r="G10" s="70"/>
      <c r="H10" s="71"/>
      <c r="I10" s="71"/>
      <c r="J10" s="18"/>
    </row>
    <row r="11" spans="2:10">
      <c r="B11" s="39"/>
      <c r="C11" s="70" t="s">
        <v>141</v>
      </c>
      <c r="D11" s="39"/>
      <c r="E11" s="39"/>
      <c r="F11" s="39"/>
      <c r="G11" s="39"/>
      <c r="H11" s="70"/>
      <c r="I11" s="70"/>
      <c r="J11" s="18"/>
    </row>
    <row r="12" spans="2:10">
      <c r="B12" s="39"/>
      <c r="C12" s="39"/>
      <c r="D12" s="71"/>
      <c r="E12" s="70"/>
      <c r="F12" s="70"/>
      <c r="G12" s="70"/>
      <c r="H12" s="70"/>
      <c r="I12" s="70"/>
      <c r="J12" s="18"/>
    </row>
    <row r="13" spans="2:10" ht="15.5">
      <c r="B13" s="25" t="s">
        <v>4</v>
      </c>
      <c r="C13" s="71" t="s">
        <v>51</v>
      </c>
      <c r="D13" s="71"/>
      <c r="E13" s="70"/>
      <c r="F13" s="70"/>
      <c r="G13" s="70"/>
      <c r="H13" s="70"/>
      <c r="I13" s="70"/>
      <c r="J13" s="18"/>
    </row>
    <row r="14" spans="2:10">
      <c r="B14" s="39"/>
      <c r="C14" s="39"/>
      <c r="D14" s="71"/>
      <c r="E14" s="70"/>
      <c r="F14" s="70"/>
      <c r="G14" s="70"/>
      <c r="H14" s="70"/>
      <c r="I14" s="70"/>
      <c r="J14" s="18"/>
    </row>
    <row r="15" spans="2:10">
      <c r="B15" s="39"/>
      <c r="C15" s="70"/>
      <c r="D15" s="70"/>
      <c r="E15" s="70"/>
      <c r="F15" s="70"/>
      <c r="G15" s="70"/>
      <c r="H15" s="70"/>
      <c r="I15" s="70"/>
      <c r="J15" s="18"/>
    </row>
    <row r="16" spans="2:10">
      <c r="B16" s="17"/>
      <c r="F16" s="47"/>
      <c r="H16" s="17"/>
    </row>
    <row r="17" spans="2:11" ht="15.5">
      <c r="B17" s="17"/>
      <c r="C17" s="72" t="s">
        <v>37</v>
      </c>
      <c r="D17" s="65">
        <v>11000000</v>
      </c>
      <c r="E17" s="55"/>
      <c r="F17" s="47"/>
      <c r="H17" s="21"/>
    </row>
    <row r="18" spans="2:11" ht="15.5">
      <c r="B18" s="17"/>
      <c r="C18" s="107" t="s">
        <v>46</v>
      </c>
      <c r="D18" s="108">
        <v>5.0000000000000001E-4</v>
      </c>
      <c r="E18" s="109" t="s">
        <v>48</v>
      </c>
      <c r="F18" s="47"/>
      <c r="H18" s="21"/>
    </row>
    <row r="19" spans="2:11">
      <c r="B19" s="17"/>
      <c r="C19" s="110" t="s">
        <v>49</v>
      </c>
      <c r="D19" s="320"/>
      <c r="E19" s="109" t="s">
        <v>50</v>
      </c>
      <c r="F19" s="47"/>
      <c r="H19" s="21"/>
      <c r="I19" s="21"/>
      <c r="J19" s="29"/>
    </row>
    <row r="20" spans="2:11">
      <c r="B20" s="17"/>
      <c r="C20" s="110"/>
      <c r="D20" s="181"/>
      <c r="E20" s="109"/>
      <c r="F20" s="47"/>
      <c r="H20" s="21"/>
      <c r="I20" s="21"/>
      <c r="J20" s="29"/>
    </row>
    <row r="21" spans="2:11">
      <c r="B21" s="40" t="s">
        <v>24</v>
      </c>
      <c r="C21" s="24"/>
      <c r="E21" s="27"/>
      <c r="F21" s="27"/>
      <c r="H21" s="26"/>
      <c r="I21" s="17"/>
      <c r="K21" s="29"/>
    </row>
    <row r="22" spans="2:11" ht="15.5">
      <c r="B22" s="186"/>
      <c r="C22" s="182"/>
      <c r="D22" s="119" t="s">
        <v>140</v>
      </c>
      <c r="E22" s="182"/>
      <c r="F22" s="119" t="s">
        <v>140</v>
      </c>
      <c r="G22" s="182"/>
      <c r="H22" s="119" t="s">
        <v>140</v>
      </c>
      <c r="I22" s="183"/>
      <c r="K22" s="29"/>
    </row>
    <row r="23" spans="2:11" ht="15.5">
      <c r="B23" s="19" t="s">
        <v>7</v>
      </c>
      <c r="C23" s="184" t="s">
        <v>47</v>
      </c>
      <c r="D23" s="184" t="s">
        <v>26</v>
      </c>
      <c r="E23" s="184" t="s">
        <v>28</v>
      </c>
      <c r="F23" s="184" t="s">
        <v>27</v>
      </c>
      <c r="G23" s="184" t="s">
        <v>28</v>
      </c>
      <c r="H23" s="184" t="s">
        <v>29</v>
      </c>
      <c r="I23" s="185" t="s">
        <v>28</v>
      </c>
      <c r="K23" s="29"/>
    </row>
    <row r="24" spans="2:11">
      <c r="B24" s="20">
        <v>1</v>
      </c>
      <c r="C24" s="67">
        <v>2E-3</v>
      </c>
      <c r="D24" s="309"/>
      <c r="E24" s="309"/>
      <c r="F24" s="309"/>
      <c r="G24" s="309"/>
      <c r="H24" s="309"/>
      <c r="I24" s="318"/>
      <c r="K24" s="29"/>
    </row>
    <row r="25" spans="2:11">
      <c r="B25" s="20">
        <v>2</v>
      </c>
      <c r="C25" s="67">
        <v>4.0000000000000001E-3</v>
      </c>
      <c r="D25" s="309"/>
      <c r="E25" s="309"/>
      <c r="F25" s="309"/>
      <c r="G25" s="309"/>
      <c r="H25" s="309"/>
      <c r="I25" s="318"/>
      <c r="K25" s="29"/>
    </row>
    <row r="26" spans="2:11">
      <c r="B26" s="20">
        <v>3</v>
      </c>
      <c r="C26" s="67">
        <v>6.0000000000000001E-3</v>
      </c>
      <c r="D26" s="309"/>
      <c r="E26" s="309"/>
      <c r="F26" s="309"/>
      <c r="G26" s="309"/>
      <c r="H26" s="309"/>
      <c r="I26" s="318"/>
      <c r="K26" s="29"/>
    </row>
    <row r="27" spans="2:11">
      <c r="B27" s="20">
        <v>4</v>
      </c>
      <c r="C27" s="67">
        <v>8.0000000000000002E-3</v>
      </c>
      <c r="D27" s="309"/>
      <c r="E27" s="309"/>
      <c r="F27" s="309"/>
      <c r="G27" s="309"/>
      <c r="H27" s="309"/>
      <c r="I27" s="318"/>
    </row>
    <row r="28" spans="2:11">
      <c r="B28" s="28">
        <v>5</v>
      </c>
      <c r="C28" s="68">
        <v>0.01</v>
      </c>
      <c r="D28" s="314"/>
      <c r="E28" s="314"/>
      <c r="F28" s="314"/>
      <c r="G28" s="314"/>
      <c r="H28" s="314"/>
      <c r="I28" s="319"/>
    </row>
    <row r="29" spans="2:11">
      <c r="B29" s="17"/>
      <c r="C29" s="17"/>
      <c r="D29" s="17"/>
      <c r="E29" s="17"/>
      <c r="F29" s="17"/>
      <c r="G29" s="17"/>
      <c r="H29" s="17"/>
      <c r="I29" s="17"/>
    </row>
  </sheetData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41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33" customWidth="1"/>
    <col min="2" max="2" width="4.6328125" style="36" customWidth="1"/>
    <col min="3" max="3" width="12.90625" style="31" customWidth="1"/>
    <col min="4" max="4" width="10.6328125" style="31" customWidth="1"/>
    <col min="5" max="6" width="10.6328125" style="33" customWidth="1"/>
    <col min="7" max="9" width="10.6328125" style="31" customWidth="1"/>
    <col min="10" max="12" width="3.6328125" style="33" customWidth="1"/>
    <col min="13" max="16384" width="9.08984375" style="33"/>
  </cols>
  <sheetData>
    <row r="2" spans="2:10">
      <c r="B2" s="30" t="s">
        <v>17</v>
      </c>
      <c r="C2" s="37"/>
      <c r="D2" s="38" t="s">
        <v>18</v>
      </c>
      <c r="E2" s="37"/>
      <c r="F2" s="37"/>
      <c r="G2" s="37"/>
      <c r="H2" s="37"/>
      <c r="I2" s="39"/>
      <c r="J2" s="126"/>
    </row>
    <row r="3" spans="2:10">
      <c r="B3" s="18"/>
      <c r="C3" s="18"/>
      <c r="D3" s="18"/>
      <c r="E3" s="18"/>
      <c r="F3" s="18"/>
      <c r="G3" s="18"/>
      <c r="H3" s="111"/>
      <c r="I3" s="111"/>
      <c r="J3" s="126"/>
    </row>
    <row r="4" spans="2:10" ht="15.5">
      <c r="B4" s="53" t="s">
        <v>69</v>
      </c>
      <c r="C4" s="18"/>
      <c r="D4" s="18"/>
      <c r="E4" s="18"/>
      <c r="F4" s="18"/>
      <c r="G4" s="111"/>
      <c r="H4" s="112" t="s">
        <v>19</v>
      </c>
      <c r="I4" s="113" t="s">
        <v>10</v>
      </c>
      <c r="J4" s="126"/>
    </row>
    <row r="5" spans="2:10" ht="15.5">
      <c r="B5" s="52"/>
      <c r="C5" s="18"/>
      <c r="D5" s="18"/>
      <c r="E5" s="18"/>
      <c r="F5" s="18"/>
      <c r="G5" s="111"/>
      <c r="H5" s="114" t="s">
        <v>63</v>
      </c>
      <c r="I5" s="115">
        <v>11.4</v>
      </c>
      <c r="J5" s="126"/>
    </row>
    <row r="6" spans="2:10" ht="16.5">
      <c r="B6" s="25" t="s">
        <v>3</v>
      </c>
      <c r="C6" s="18" t="s">
        <v>65</v>
      </c>
      <c r="D6" s="18"/>
      <c r="E6" s="18"/>
      <c r="F6" s="18"/>
      <c r="G6" s="111"/>
      <c r="H6" s="114" t="s">
        <v>72</v>
      </c>
      <c r="I6" s="127">
        <v>9.6999999999999993</v>
      </c>
      <c r="J6" s="126"/>
    </row>
    <row r="7" spans="2:10" ht="15.5">
      <c r="B7" s="25"/>
      <c r="C7" s="53" t="s">
        <v>70</v>
      </c>
      <c r="D7" s="18"/>
      <c r="E7" s="18"/>
      <c r="F7" s="18"/>
      <c r="G7" s="111"/>
      <c r="H7" s="114" t="s">
        <v>20</v>
      </c>
      <c r="I7" s="127">
        <v>7.5</v>
      </c>
      <c r="J7" s="126"/>
    </row>
    <row r="8" spans="2:10" ht="15.5">
      <c r="B8" s="125"/>
      <c r="C8" s="111"/>
      <c r="D8" s="111"/>
      <c r="E8" s="126"/>
      <c r="F8" s="126"/>
      <c r="G8" s="111"/>
      <c r="H8" s="114" t="s">
        <v>71</v>
      </c>
      <c r="I8" s="127">
        <v>6.6</v>
      </c>
      <c r="J8" s="126"/>
    </row>
    <row r="9" spans="2:10" ht="15.5">
      <c r="B9" s="25" t="s">
        <v>4</v>
      </c>
      <c r="C9" s="18" t="s">
        <v>73</v>
      </c>
      <c r="D9" s="18"/>
      <c r="E9" s="18"/>
      <c r="F9" s="18"/>
      <c r="G9" s="18"/>
      <c r="H9" s="116" t="s">
        <v>21</v>
      </c>
      <c r="I9" s="128">
        <v>5</v>
      </c>
      <c r="J9" s="126"/>
    </row>
    <row r="10" spans="2:10" ht="16.5">
      <c r="B10" s="25"/>
      <c r="C10" s="18" t="s">
        <v>66</v>
      </c>
      <c r="D10" s="18"/>
      <c r="E10" s="18"/>
      <c r="F10" s="18"/>
      <c r="G10" s="18"/>
      <c r="H10" s="18"/>
      <c r="I10" s="18"/>
      <c r="J10" s="126"/>
    </row>
    <row r="11" spans="2:10">
      <c r="B11" s="25"/>
      <c r="C11" s="18"/>
      <c r="D11" s="18"/>
      <c r="E11" s="18"/>
      <c r="F11" s="18"/>
      <c r="G11" s="18"/>
      <c r="H11" s="18"/>
      <c r="I11" s="18"/>
      <c r="J11" s="126"/>
    </row>
    <row r="12" spans="2:10">
      <c r="B12" s="25"/>
      <c r="C12" s="18"/>
      <c r="D12" s="18"/>
      <c r="E12" s="18"/>
      <c r="F12" s="18"/>
      <c r="G12" s="18"/>
      <c r="H12" s="18"/>
      <c r="I12" s="18"/>
      <c r="J12" s="126"/>
    </row>
    <row r="14" spans="2:10">
      <c r="H14" s="33"/>
      <c r="I14" s="33"/>
    </row>
    <row r="15" spans="2:10">
      <c r="B15" s="40" t="s">
        <v>25</v>
      </c>
      <c r="C15" s="17"/>
      <c r="D15" s="17"/>
      <c r="E15" s="17"/>
      <c r="F15" s="17"/>
      <c r="G15" s="17"/>
      <c r="H15" s="23"/>
      <c r="I15" s="59"/>
    </row>
    <row r="16" spans="2:10" ht="15.5">
      <c r="B16" s="60" t="s">
        <v>7</v>
      </c>
      <c r="C16" s="54" t="s">
        <v>23</v>
      </c>
      <c r="D16" s="119" t="s">
        <v>76</v>
      </c>
      <c r="E16" s="120" t="s">
        <v>9</v>
      </c>
      <c r="F16" s="123" t="s">
        <v>22</v>
      </c>
      <c r="G16" s="124" t="s">
        <v>8</v>
      </c>
      <c r="H16" s="23"/>
      <c r="I16" s="59"/>
    </row>
    <row r="17" spans="2:9" ht="15.5">
      <c r="B17" s="118">
        <v>1</v>
      </c>
      <c r="C17" s="48" t="s">
        <v>68</v>
      </c>
      <c r="D17" s="121">
        <v>1E-3</v>
      </c>
      <c r="E17" s="311"/>
      <c r="F17" s="311"/>
      <c r="G17" s="312"/>
      <c r="H17" s="23"/>
      <c r="I17" s="59"/>
    </row>
    <row r="18" spans="2:9" ht="15.5">
      <c r="B18" s="22">
        <v>2</v>
      </c>
      <c r="C18" s="50" t="s">
        <v>64</v>
      </c>
      <c r="D18" s="36">
        <v>1E-3</v>
      </c>
      <c r="E18" s="309"/>
      <c r="F18" s="309"/>
      <c r="G18" s="313"/>
      <c r="H18" s="23"/>
      <c r="I18" s="59"/>
    </row>
    <row r="19" spans="2:9" ht="15.5">
      <c r="B19" s="22">
        <v>3</v>
      </c>
      <c r="C19" s="50" t="s">
        <v>67</v>
      </c>
      <c r="D19" s="36">
        <v>1E-3</v>
      </c>
      <c r="E19" s="309"/>
      <c r="F19" s="309"/>
      <c r="G19" s="313"/>
      <c r="H19" s="23"/>
      <c r="I19" s="59"/>
    </row>
    <row r="20" spans="2:9" ht="15.5">
      <c r="B20" s="117">
        <v>4</v>
      </c>
      <c r="C20" s="49" t="s">
        <v>67</v>
      </c>
      <c r="D20" s="187">
        <v>0.1</v>
      </c>
      <c r="E20" s="314"/>
      <c r="F20" s="314"/>
      <c r="G20" s="315"/>
      <c r="H20" s="23"/>
      <c r="I20" s="59"/>
    </row>
    <row r="21" spans="2:9">
      <c r="B21" s="17"/>
      <c r="C21" s="33"/>
      <c r="D21" s="33"/>
      <c r="G21" s="33"/>
      <c r="H21" s="33"/>
      <c r="I21" s="33"/>
    </row>
    <row r="23" spans="2:9">
      <c r="B23" s="134" t="s">
        <v>75</v>
      </c>
      <c r="C23" s="135"/>
      <c r="D23" s="135"/>
      <c r="E23" s="136"/>
    </row>
    <row r="25" spans="2:9" ht="15.5">
      <c r="B25" s="130" t="s">
        <v>143</v>
      </c>
    </row>
    <row r="26" spans="2:9">
      <c r="B26" s="130" t="s">
        <v>144</v>
      </c>
    </row>
    <row r="27" spans="2:9" ht="15.5">
      <c r="B27" s="131" t="s">
        <v>74</v>
      </c>
    </row>
    <row r="28" spans="2:9">
      <c r="B28" s="129" t="s">
        <v>145</v>
      </c>
    </row>
    <row r="29" spans="2:9">
      <c r="B29" s="33"/>
    </row>
    <row r="30" spans="2:9" ht="15.5">
      <c r="B30" s="60" t="s">
        <v>7</v>
      </c>
      <c r="C30" s="54" t="s">
        <v>23</v>
      </c>
      <c r="D30" s="119" t="s">
        <v>76</v>
      </c>
      <c r="E30" s="120" t="s">
        <v>9</v>
      </c>
      <c r="F30" s="123" t="s">
        <v>22</v>
      </c>
      <c r="G30" s="124" t="s">
        <v>8</v>
      </c>
    </row>
    <row r="31" spans="2:9" ht="15.5">
      <c r="B31" s="188">
        <v>3</v>
      </c>
      <c r="C31" s="189" t="s">
        <v>67</v>
      </c>
      <c r="D31" s="190">
        <v>1E-3</v>
      </c>
      <c r="E31" s="316"/>
      <c r="F31" s="316"/>
      <c r="G31" s="317"/>
    </row>
    <row r="32" spans="2:9">
      <c r="B32" s="33"/>
    </row>
    <row r="33" spans="2:8" ht="15.5">
      <c r="B33" s="131" t="s">
        <v>142</v>
      </c>
    </row>
    <row r="34" spans="2:8">
      <c r="B34" s="129"/>
    </row>
    <row r="35" spans="2:8">
      <c r="B35" s="129" t="s">
        <v>146</v>
      </c>
    </row>
    <row r="36" spans="2:8" ht="15.5">
      <c r="B36" s="131" t="s">
        <v>77</v>
      </c>
    </row>
    <row r="37" spans="2:8" ht="15.5">
      <c r="B37" s="131" t="s">
        <v>78</v>
      </c>
    </row>
    <row r="38" spans="2:8">
      <c r="B38" s="129" t="s">
        <v>79</v>
      </c>
    </row>
    <row r="40" spans="2:8" ht="15.5">
      <c r="B40" s="60" t="s">
        <v>7</v>
      </c>
      <c r="C40" s="133" t="s">
        <v>23</v>
      </c>
      <c r="D40" s="61" t="s">
        <v>76</v>
      </c>
      <c r="E40" s="62" t="s">
        <v>9</v>
      </c>
      <c r="F40" s="63" t="s">
        <v>22</v>
      </c>
      <c r="G40" s="63" t="s">
        <v>22</v>
      </c>
      <c r="H40" s="64" t="s">
        <v>8</v>
      </c>
    </row>
    <row r="41" spans="2:8" ht="15.5">
      <c r="B41" s="28">
        <v>2</v>
      </c>
      <c r="C41" s="132" t="s">
        <v>64</v>
      </c>
      <c r="D41" s="122">
        <v>1E-3</v>
      </c>
      <c r="E41" s="314"/>
      <c r="F41" s="314"/>
      <c r="G41" s="314"/>
      <c r="H41" s="315"/>
    </row>
  </sheetData>
  <pageMargins left="0.7" right="0.7" top="0.75" bottom="0.75" header="0.3" footer="0.3"/>
  <pageSetup orientation="portrait" r:id="rId1"/>
  <headerFooter>
    <oddHeader>&amp;L&amp;A&amp;R&amp;F</oddHeader>
    <oddFooter>&amp;CBrian M. Tissue</oddFooter>
  </headerFooter>
  <ignoredErrors>
    <ignoredError sqref="B6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93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17" customWidth="1"/>
    <col min="2" max="2" width="7.36328125" style="16" customWidth="1"/>
    <col min="3" max="8" width="11.6328125" style="16" customWidth="1"/>
    <col min="9" max="9" width="4.6328125" style="16" customWidth="1"/>
    <col min="10" max="11" width="4.6328125" style="17" customWidth="1"/>
    <col min="12" max="16384" width="9.08984375" style="17"/>
  </cols>
  <sheetData>
    <row r="2" spans="2:9" ht="15.5">
      <c r="B2" s="30" t="s">
        <v>34</v>
      </c>
      <c r="C2" s="37"/>
      <c r="D2" s="38" t="s">
        <v>80</v>
      </c>
      <c r="E2" s="37"/>
      <c r="F2" s="37"/>
      <c r="G2" s="37"/>
      <c r="H2" s="37"/>
      <c r="I2" s="39"/>
    </row>
    <row r="3" spans="2:9">
      <c r="B3" s="18"/>
      <c r="C3" s="18"/>
      <c r="D3" s="18"/>
      <c r="E3" s="18"/>
      <c r="F3" s="18"/>
      <c r="G3" s="18"/>
      <c r="H3" s="18"/>
      <c r="I3" s="18"/>
    </row>
    <row r="4" spans="2:9">
      <c r="B4" s="53" t="s">
        <v>98</v>
      </c>
      <c r="C4" s="18"/>
      <c r="D4" s="18"/>
      <c r="E4" s="18"/>
      <c r="F4" s="18"/>
      <c r="G4" s="18"/>
      <c r="H4" s="18"/>
      <c r="I4" s="18"/>
    </row>
    <row r="5" spans="2:9">
      <c r="B5" s="52"/>
      <c r="C5" s="18"/>
      <c r="D5" s="18"/>
      <c r="E5" s="18"/>
      <c r="F5" s="18"/>
      <c r="G5" s="18"/>
      <c r="H5" s="18"/>
      <c r="I5" s="18"/>
    </row>
    <row r="6" spans="2:9" ht="15.5">
      <c r="B6" s="25" t="s">
        <v>3</v>
      </c>
      <c r="C6" s="18" t="s">
        <v>92</v>
      </c>
      <c r="D6" s="18"/>
      <c r="E6" s="18"/>
      <c r="F6" s="18"/>
      <c r="G6" s="18"/>
      <c r="H6" s="18"/>
      <c r="I6" s="18"/>
    </row>
    <row r="7" spans="2:9" ht="15.5">
      <c r="B7" s="25"/>
      <c r="C7" s="52" t="s">
        <v>93</v>
      </c>
      <c r="D7" s="18"/>
      <c r="E7" s="18"/>
      <c r="F7" s="18"/>
      <c r="G7" s="18"/>
      <c r="H7" s="18"/>
      <c r="I7" s="18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 ht="15.5">
      <c r="B9" s="25" t="s">
        <v>4</v>
      </c>
      <c r="C9" s="18" t="s">
        <v>96</v>
      </c>
      <c r="D9" s="39"/>
      <c r="E9" s="39"/>
      <c r="F9" s="39"/>
      <c r="G9" s="39"/>
      <c r="H9" s="39"/>
      <c r="I9" s="39"/>
    </row>
    <row r="10" spans="2:9">
      <c r="B10" s="39"/>
      <c r="C10" s="70" t="s">
        <v>97</v>
      </c>
      <c r="D10" s="39"/>
      <c r="E10" s="39"/>
      <c r="F10" s="39"/>
      <c r="G10" s="39"/>
      <c r="H10" s="39"/>
      <c r="I10" s="39"/>
    </row>
    <row r="11" spans="2:9">
      <c r="B11" s="39"/>
      <c r="C11" s="70"/>
      <c r="D11" s="39"/>
      <c r="E11" s="39"/>
      <c r="F11" s="39"/>
      <c r="G11" s="39"/>
      <c r="H11" s="39"/>
      <c r="I11" s="39"/>
    </row>
    <row r="12" spans="2:9">
      <c r="B12" s="41"/>
      <c r="C12" s="150"/>
      <c r="D12" s="41"/>
      <c r="E12" s="41"/>
      <c r="F12" s="41"/>
      <c r="G12" s="41"/>
      <c r="H12" s="41"/>
      <c r="I12" s="41"/>
    </row>
    <row r="13" spans="2:9">
      <c r="B13" s="41"/>
      <c r="C13" s="41"/>
      <c r="D13" s="41"/>
      <c r="E13" s="41"/>
      <c r="F13" s="41"/>
      <c r="G13" s="41"/>
      <c r="H13" s="41"/>
      <c r="I13" s="41"/>
    </row>
    <row r="14" spans="2:9" ht="15.5">
      <c r="B14" s="41"/>
      <c r="C14" s="40" t="s">
        <v>99</v>
      </c>
      <c r="D14" s="41"/>
      <c r="E14" s="41"/>
      <c r="F14" s="41"/>
      <c r="G14" s="41"/>
      <c r="H14" s="41"/>
      <c r="I14" s="41"/>
    </row>
    <row r="15" spans="2:9">
      <c r="B15" s="41"/>
      <c r="C15" s="60"/>
      <c r="D15" s="66" t="s">
        <v>85</v>
      </c>
      <c r="E15" s="144" t="s">
        <v>88</v>
      </c>
      <c r="F15" s="41"/>
      <c r="G15" s="41"/>
      <c r="H15" s="41"/>
      <c r="I15" s="41"/>
    </row>
    <row r="16" spans="2:9" ht="15.5">
      <c r="B16" s="41"/>
      <c r="C16" s="147" t="s">
        <v>91</v>
      </c>
      <c r="D16" s="148">
        <v>2.11</v>
      </c>
      <c r="E16" s="145">
        <v>3.3</v>
      </c>
      <c r="F16" s="41"/>
      <c r="G16" s="41"/>
      <c r="H16" s="41"/>
      <c r="I16" s="41"/>
    </row>
    <row r="17" spans="1:9" ht="15.5">
      <c r="B17" s="41"/>
      <c r="C17" s="147" t="s">
        <v>90</v>
      </c>
      <c r="D17" s="305"/>
      <c r="E17" s="306"/>
      <c r="F17" s="41"/>
      <c r="G17" s="41"/>
      <c r="H17" s="41"/>
      <c r="I17" s="41"/>
    </row>
    <row r="18" spans="1:9" ht="15.5">
      <c r="B18" s="41"/>
      <c r="C18" s="19" t="s">
        <v>89</v>
      </c>
      <c r="D18" s="307"/>
      <c r="E18" s="308"/>
      <c r="F18" s="41"/>
      <c r="G18" s="41"/>
      <c r="H18" s="41"/>
      <c r="I18" s="41"/>
    </row>
    <row r="19" spans="1:9">
      <c r="B19" s="41"/>
      <c r="C19" s="149"/>
      <c r="D19" s="146"/>
      <c r="E19" s="146"/>
      <c r="F19" s="41"/>
      <c r="G19" s="41"/>
      <c r="H19" s="41"/>
      <c r="I19" s="41"/>
    </row>
    <row r="20" spans="1:9">
      <c r="B20" s="41"/>
      <c r="C20" s="149"/>
      <c r="D20" s="146"/>
      <c r="E20" s="146"/>
      <c r="F20" s="41"/>
      <c r="G20" s="41"/>
      <c r="H20" s="41"/>
      <c r="I20" s="41"/>
    </row>
    <row r="21" spans="1:9" ht="15.5">
      <c r="B21" s="17"/>
      <c r="C21" s="40" t="s">
        <v>100</v>
      </c>
    </row>
    <row r="22" spans="1:9">
      <c r="B22" s="17"/>
      <c r="C22" s="152"/>
      <c r="D22" s="66" t="s">
        <v>85</v>
      </c>
      <c r="E22" s="66" t="s">
        <v>88</v>
      </c>
      <c r="F22" s="66" t="s">
        <v>87</v>
      </c>
      <c r="G22" s="144" t="s">
        <v>86</v>
      </c>
    </row>
    <row r="23" spans="1:9" ht="15.5">
      <c r="B23" s="149"/>
      <c r="C23" s="147" t="s">
        <v>91</v>
      </c>
      <c r="D23" s="140">
        <v>4.25</v>
      </c>
      <c r="E23" s="140">
        <v>7.61</v>
      </c>
      <c r="F23" s="23">
        <v>10.6</v>
      </c>
      <c r="G23" s="151">
        <v>12.4</v>
      </c>
    </row>
    <row r="24" spans="1:9" ht="15.5">
      <c r="B24" s="149"/>
      <c r="C24" s="147" t="s">
        <v>90</v>
      </c>
      <c r="D24" s="309"/>
      <c r="E24" s="309"/>
      <c r="F24" s="309"/>
      <c r="G24" s="306"/>
      <c r="I24" s="47"/>
    </row>
    <row r="25" spans="1:9" ht="15.5">
      <c r="B25" s="21"/>
      <c r="C25" s="19" t="s">
        <v>89</v>
      </c>
      <c r="D25" s="310"/>
      <c r="E25" s="310"/>
      <c r="F25" s="310"/>
      <c r="G25" s="308"/>
    </row>
    <row r="26" spans="1:9">
      <c r="B26" s="21"/>
      <c r="C26" s="17"/>
      <c r="D26" s="17"/>
      <c r="E26" s="17"/>
      <c r="F26" s="17"/>
      <c r="G26" s="17"/>
    </row>
    <row r="27" spans="1:9">
      <c r="B27" s="21"/>
      <c r="C27" s="58"/>
      <c r="D27" s="51"/>
      <c r="E27" s="141"/>
      <c r="F27" s="141"/>
      <c r="G27" s="23"/>
      <c r="H27" s="142"/>
      <c r="I27" s="21"/>
    </row>
    <row r="28" spans="1:9">
      <c r="B28" s="35" t="s">
        <v>101</v>
      </c>
      <c r="C28" s="35" t="s">
        <v>102</v>
      </c>
      <c r="D28" s="35" t="s">
        <v>94</v>
      </c>
      <c r="E28" s="35" t="s">
        <v>95</v>
      </c>
      <c r="F28" s="35" t="s">
        <v>103</v>
      </c>
      <c r="H28" s="155"/>
      <c r="I28" s="155"/>
    </row>
    <row r="29" spans="1:9">
      <c r="B29" s="153">
        <v>9.9999999999999995E-7</v>
      </c>
      <c r="C29" s="157"/>
      <c r="D29" s="143"/>
      <c r="E29" s="143"/>
      <c r="F29" s="143"/>
      <c r="H29" s="156"/>
      <c r="I29" s="156"/>
    </row>
    <row r="30" spans="1:9">
      <c r="B30" s="153">
        <v>1.9999999999999999E-6</v>
      </c>
      <c r="C30" s="157"/>
      <c r="D30" s="143"/>
      <c r="E30" s="143"/>
      <c r="F30" s="143"/>
      <c r="H30" s="156"/>
      <c r="I30" s="156"/>
    </row>
    <row r="31" spans="1:9">
      <c r="A31" s="29"/>
      <c r="B31" s="153">
        <v>3.9999999999999998E-6</v>
      </c>
      <c r="C31" s="157"/>
      <c r="D31" s="143"/>
      <c r="E31" s="143"/>
      <c r="F31" s="143"/>
      <c r="H31" s="21"/>
      <c r="I31" s="21"/>
    </row>
    <row r="32" spans="1:9">
      <c r="A32" s="29"/>
      <c r="B32" s="153">
        <v>6.0000000000000002E-6</v>
      </c>
      <c r="C32" s="157"/>
      <c r="D32" s="143"/>
      <c r="E32" s="143"/>
      <c r="F32" s="143"/>
      <c r="H32" s="21"/>
      <c r="I32" s="21"/>
    </row>
    <row r="33" spans="1:10">
      <c r="A33" s="29"/>
      <c r="B33" s="153">
        <v>7.9999999999999996E-6</v>
      </c>
      <c r="C33" s="157"/>
      <c r="D33" s="143"/>
      <c r="E33" s="143"/>
      <c r="F33" s="143"/>
      <c r="H33" s="21"/>
      <c r="I33" s="21"/>
    </row>
    <row r="34" spans="1:10">
      <c r="A34" s="29"/>
      <c r="B34" s="153">
        <v>1.0000000000000001E-5</v>
      </c>
      <c r="C34" s="157"/>
      <c r="D34" s="143"/>
      <c r="E34" s="143"/>
      <c r="F34" s="143"/>
      <c r="H34" s="21"/>
      <c r="I34" s="21"/>
    </row>
    <row r="35" spans="1:10">
      <c r="A35" s="29"/>
      <c r="B35" s="153">
        <v>2.0000000000000002E-5</v>
      </c>
      <c r="C35" s="157"/>
      <c r="D35" s="143"/>
      <c r="E35" s="143"/>
      <c r="F35" s="143"/>
      <c r="H35" s="21"/>
      <c r="I35" s="21"/>
      <c r="J35" s="29"/>
    </row>
    <row r="36" spans="1:10">
      <c r="A36" s="29"/>
      <c r="B36" s="153">
        <v>4.0000000000000003E-5</v>
      </c>
      <c r="C36" s="157"/>
      <c r="D36" s="143"/>
      <c r="E36" s="143"/>
      <c r="F36" s="143"/>
      <c r="H36" s="21"/>
      <c r="I36" s="21"/>
      <c r="J36" s="29"/>
    </row>
    <row r="37" spans="1:10">
      <c r="A37" s="29"/>
      <c r="B37" s="153">
        <v>6.0000000000000002E-5</v>
      </c>
      <c r="C37" s="157"/>
      <c r="D37" s="143"/>
      <c r="E37" s="143"/>
      <c r="F37" s="143"/>
      <c r="H37" s="21"/>
      <c r="I37" s="21"/>
    </row>
    <row r="38" spans="1:10">
      <c r="A38" s="29"/>
      <c r="B38" s="153">
        <v>8.0000000000000007E-5</v>
      </c>
      <c r="C38" s="157"/>
      <c r="D38" s="143"/>
      <c r="E38" s="143"/>
      <c r="F38" s="143"/>
      <c r="H38" s="21"/>
      <c r="I38" s="21"/>
    </row>
    <row r="39" spans="1:10">
      <c r="A39" s="29"/>
      <c r="B39" s="153">
        <v>1E-4</v>
      </c>
      <c r="C39" s="157"/>
      <c r="D39" s="143"/>
      <c r="E39" s="143"/>
      <c r="F39" s="143"/>
      <c r="H39" s="21"/>
      <c r="I39" s="21"/>
    </row>
    <row r="40" spans="1:10">
      <c r="A40" s="29"/>
      <c r="B40" s="153">
        <v>2.0000000000000001E-4</v>
      </c>
      <c r="C40" s="157"/>
      <c r="D40" s="143"/>
      <c r="E40" s="143"/>
      <c r="F40" s="143"/>
      <c r="H40" s="21"/>
      <c r="I40" s="21"/>
    </row>
    <row r="41" spans="1:10">
      <c r="A41" s="29"/>
      <c r="B41" s="153">
        <v>4.0000000000000002E-4</v>
      </c>
      <c r="C41" s="157"/>
      <c r="D41" s="143"/>
      <c r="E41" s="143"/>
      <c r="F41" s="143"/>
      <c r="H41" s="21"/>
      <c r="I41" s="21"/>
    </row>
    <row r="42" spans="1:10">
      <c r="A42" s="29"/>
      <c r="B42" s="153">
        <v>5.9999999999999995E-4</v>
      </c>
      <c r="C42" s="157"/>
      <c r="D42" s="143"/>
      <c r="E42" s="143"/>
      <c r="F42" s="143"/>
      <c r="H42" s="21"/>
      <c r="I42" s="21"/>
    </row>
    <row r="43" spans="1:10">
      <c r="A43" s="29"/>
      <c r="B43" s="153">
        <v>8.0000000000000004E-4</v>
      </c>
      <c r="C43" s="157"/>
      <c r="D43" s="143"/>
      <c r="E43" s="143"/>
      <c r="F43" s="143"/>
      <c r="H43" s="21"/>
      <c r="I43" s="21"/>
    </row>
    <row r="44" spans="1:10">
      <c r="A44" s="29"/>
      <c r="B44" s="153">
        <v>1E-3</v>
      </c>
      <c r="C44" s="157"/>
      <c r="D44" s="143"/>
      <c r="E44" s="143"/>
      <c r="F44" s="143"/>
      <c r="H44" s="21"/>
      <c r="I44" s="21"/>
    </row>
    <row r="45" spans="1:10">
      <c r="A45" s="29"/>
      <c r="B45" s="153">
        <v>2E-3</v>
      </c>
      <c r="C45" s="157"/>
      <c r="D45" s="143"/>
      <c r="E45" s="143"/>
      <c r="F45" s="143"/>
      <c r="H45" s="21"/>
      <c r="I45" s="21"/>
    </row>
    <row r="46" spans="1:10">
      <c r="A46" s="29"/>
      <c r="B46" s="153">
        <v>4.0000000000000001E-3</v>
      </c>
      <c r="C46" s="157"/>
      <c r="D46" s="143"/>
      <c r="E46" s="143"/>
      <c r="F46" s="143"/>
      <c r="H46" s="21"/>
      <c r="I46" s="21"/>
    </row>
    <row r="47" spans="1:10">
      <c r="A47" s="29"/>
      <c r="B47" s="153">
        <v>6.0000000000000001E-3</v>
      </c>
      <c r="C47" s="157"/>
      <c r="D47" s="143"/>
      <c r="E47" s="143"/>
      <c r="F47" s="143"/>
      <c r="H47" s="21"/>
      <c r="I47" s="21"/>
    </row>
    <row r="48" spans="1:10">
      <c r="A48" s="29"/>
      <c r="B48" s="153">
        <v>8.0000000000000002E-3</v>
      </c>
      <c r="C48" s="157"/>
      <c r="D48" s="143"/>
      <c r="E48" s="143"/>
      <c r="F48" s="143"/>
      <c r="H48" s="21"/>
      <c r="I48" s="21"/>
    </row>
    <row r="49" spans="2:8">
      <c r="B49" s="154">
        <v>0.01</v>
      </c>
      <c r="C49" s="157"/>
      <c r="D49" s="143"/>
      <c r="E49" s="143"/>
      <c r="F49" s="143"/>
    </row>
    <row r="50" spans="2:8">
      <c r="B50" s="153">
        <v>0.02</v>
      </c>
      <c r="C50" s="157"/>
      <c r="D50" s="143"/>
      <c r="E50" s="143"/>
      <c r="F50" s="143"/>
    </row>
    <row r="51" spans="2:8">
      <c r="B51" s="153">
        <v>0.04</v>
      </c>
      <c r="C51" s="157"/>
      <c r="D51" s="143"/>
      <c r="E51" s="143"/>
      <c r="F51" s="143"/>
    </row>
    <row r="52" spans="2:8">
      <c r="B52" s="153">
        <v>0.06</v>
      </c>
      <c r="C52" s="157"/>
      <c r="D52" s="143"/>
      <c r="E52" s="143"/>
      <c r="F52" s="143"/>
    </row>
    <row r="53" spans="2:8">
      <c r="B53" s="153">
        <v>0.08</v>
      </c>
      <c r="C53" s="157"/>
      <c r="D53" s="143"/>
      <c r="E53" s="143"/>
      <c r="F53" s="143"/>
    </row>
    <row r="54" spans="2:8">
      <c r="B54" s="154">
        <v>0.1</v>
      </c>
      <c r="C54" s="157"/>
      <c r="D54" s="143"/>
      <c r="E54" s="143"/>
      <c r="F54" s="143"/>
    </row>
    <row r="55" spans="2:8">
      <c r="B55" s="154">
        <v>0.2</v>
      </c>
      <c r="C55" s="157"/>
      <c r="D55" s="143"/>
      <c r="E55" s="143"/>
      <c r="F55" s="143"/>
    </row>
    <row r="56" spans="2:8">
      <c r="B56" s="154">
        <v>0.4</v>
      </c>
      <c r="C56" s="157"/>
      <c r="D56" s="143"/>
      <c r="E56" s="143"/>
      <c r="F56" s="143"/>
    </row>
    <row r="57" spans="2:8">
      <c r="B57" s="154">
        <v>0.6</v>
      </c>
      <c r="C57" s="157"/>
      <c r="D57" s="143"/>
      <c r="E57" s="143"/>
      <c r="F57" s="143"/>
    </row>
    <row r="58" spans="2:8">
      <c r="B58" s="154">
        <v>0.8</v>
      </c>
      <c r="C58" s="157"/>
      <c r="D58" s="143"/>
      <c r="E58" s="143"/>
      <c r="F58" s="143"/>
    </row>
    <row r="59" spans="2:8">
      <c r="B59" s="154">
        <v>1</v>
      </c>
      <c r="C59" s="157"/>
      <c r="D59" s="143"/>
      <c r="E59" s="143"/>
      <c r="F59" s="143"/>
    </row>
    <row r="60" spans="2:8">
      <c r="C60" s="158"/>
    </row>
    <row r="61" spans="2:8">
      <c r="C61" s="158"/>
    </row>
    <row r="62" spans="2:8">
      <c r="B62" s="35" t="s">
        <v>101</v>
      </c>
      <c r="C62" s="159" t="s">
        <v>102</v>
      </c>
      <c r="D62" s="35" t="s">
        <v>94</v>
      </c>
      <c r="E62" s="35" t="s">
        <v>95</v>
      </c>
      <c r="F62" s="35" t="s">
        <v>103</v>
      </c>
      <c r="G62" s="35" t="s">
        <v>104</v>
      </c>
      <c r="H62" s="35" t="s">
        <v>105</v>
      </c>
    </row>
    <row r="63" spans="2:8">
      <c r="B63" s="153">
        <v>9.9999999999999995E-7</v>
      </c>
      <c r="C63" s="157"/>
      <c r="D63" s="143"/>
      <c r="E63" s="143"/>
      <c r="F63" s="143"/>
      <c r="G63" s="143"/>
      <c r="H63" s="143"/>
    </row>
    <row r="64" spans="2:8">
      <c r="B64" s="153">
        <v>1.9999999999999999E-6</v>
      </c>
      <c r="C64" s="157"/>
      <c r="D64" s="143"/>
      <c r="E64" s="143"/>
      <c r="F64" s="143"/>
      <c r="G64" s="143"/>
      <c r="H64" s="143"/>
    </row>
    <row r="65" spans="2:8">
      <c r="B65" s="153">
        <v>3.9999999999999998E-6</v>
      </c>
      <c r="C65" s="157"/>
      <c r="D65" s="143"/>
      <c r="E65" s="143"/>
      <c r="F65" s="143"/>
      <c r="G65" s="143"/>
      <c r="H65" s="143"/>
    </row>
    <row r="66" spans="2:8">
      <c r="B66" s="153">
        <v>6.0000000000000002E-6</v>
      </c>
      <c r="C66" s="157"/>
      <c r="D66" s="143"/>
      <c r="E66" s="143"/>
      <c r="F66" s="143"/>
      <c r="G66" s="143"/>
      <c r="H66" s="143"/>
    </row>
    <row r="67" spans="2:8">
      <c r="B67" s="153">
        <v>7.9999999999999996E-6</v>
      </c>
      <c r="C67" s="157"/>
      <c r="D67" s="143"/>
      <c r="E67" s="143"/>
      <c r="F67" s="143"/>
      <c r="G67" s="143"/>
      <c r="H67" s="143"/>
    </row>
    <row r="68" spans="2:8">
      <c r="B68" s="153">
        <v>1.0000000000000001E-5</v>
      </c>
      <c r="C68" s="157"/>
      <c r="D68" s="143"/>
      <c r="E68" s="143"/>
      <c r="F68" s="143"/>
      <c r="G68" s="143"/>
      <c r="H68" s="143"/>
    </row>
    <row r="69" spans="2:8">
      <c r="B69" s="153">
        <v>2.0000000000000002E-5</v>
      </c>
      <c r="C69" s="157"/>
      <c r="D69" s="143"/>
      <c r="E69" s="143"/>
      <c r="F69" s="143"/>
      <c r="G69" s="143"/>
      <c r="H69" s="143"/>
    </row>
    <row r="70" spans="2:8">
      <c r="B70" s="153">
        <v>4.0000000000000003E-5</v>
      </c>
      <c r="C70" s="157"/>
      <c r="D70" s="143"/>
      <c r="E70" s="143"/>
      <c r="F70" s="143"/>
      <c r="G70" s="143"/>
      <c r="H70" s="143"/>
    </row>
    <row r="71" spans="2:8">
      <c r="B71" s="153">
        <v>6.0000000000000002E-5</v>
      </c>
      <c r="C71" s="157"/>
      <c r="D71" s="143"/>
      <c r="E71" s="143"/>
      <c r="F71" s="143"/>
      <c r="G71" s="143"/>
      <c r="H71" s="143"/>
    </row>
    <row r="72" spans="2:8">
      <c r="B72" s="153">
        <v>8.0000000000000007E-5</v>
      </c>
      <c r="C72" s="157"/>
      <c r="D72" s="143"/>
      <c r="E72" s="143"/>
      <c r="F72" s="143"/>
      <c r="G72" s="143"/>
      <c r="H72" s="143"/>
    </row>
    <row r="73" spans="2:8">
      <c r="B73" s="153">
        <v>1E-4</v>
      </c>
      <c r="C73" s="157"/>
      <c r="D73" s="143"/>
      <c r="E73" s="143"/>
      <c r="F73" s="143"/>
      <c r="G73" s="143"/>
      <c r="H73" s="143"/>
    </row>
    <row r="74" spans="2:8">
      <c r="B74" s="153">
        <v>2.0000000000000001E-4</v>
      </c>
      <c r="C74" s="157"/>
      <c r="D74" s="143"/>
      <c r="E74" s="143"/>
      <c r="F74" s="143"/>
      <c r="G74" s="143"/>
      <c r="H74" s="143"/>
    </row>
    <row r="75" spans="2:8">
      <c r="B75" s="153">
        <v>4.0000000000000002E-4</v>
      </c>
      <c r="C75" s="157"/>
      <c r="D75" s="143"/>
      <c r="E75" s="143"/>
      <c r="F75" s="143"/>
      <c r="G75" s="143"/>
      <c r="H75" s="143"/>
    </row>
    <row r="76" spans="2:8">
      <c r="B76" s="153">
        <v>5.9999999999999995E-4</v>
      </c>
      <c r="C76" s="157"/>
      <c r="D76" s="143"/>
      <c r="E76" s="143"/>
      <c r="F76" s="143"/>
      <c r="G76" s="143"/>
      <c r="H76" s="143"/>
    </row>
    <row r="77" spans="2:8">
      <c r="B77" s="153">
        <v>8.0000000000000004E-4</v>
      </c>
      <c r="C77" s="157"/>
      <c r="D77" s="143"/>
      <c r="E77" s="143"/>
      <c r="F77" s="143"/>
      <c r="G77" s="143"/>
      <c r="H77" s="143"/>
    </row>
    <row r="78" spans="2:8">
      <c r="B78" s="153">
        <v>1E-3</v>
      </c>
      <c r="C78" s="157"/>
      <c r="D78" s="143"/>
      <c r="E78" s="143"/>
      <c r="F78" s="143"/>
      <c r="G78" s="143"/>
      <c r="H78" s="143"/>
    </row>
    <row r="79" spans="2:8">
      <c r="B79" s="153">
        <v>2E-3</v>
      </c>
      <c r="C79" s="157"/>
      <c r="D79" s="143"/>
      <c r="E79" s="143"/>
      <c r="F79" s="143"/>
      <c r="G79" s="143"/>
      <c r="H79" s="143"/>
    </row>
    <row r="80" spans="2:8">
      <c r="B80" s="153">
        <v>4.0000000000000001E-3</v>
      </c>
      <c r="C80" s="157"/>
      <c r="D80" s="143"/>
      <c r="E80" s="143"/>
      <c r="F80" s="143"/>
      <c r="G80" s="143"/>
      <c r="H80" s="143"/>
    </row>
    <row r="81" spans="2:8">
      <c r="B81" s="153">
        <v>6.0000000000000001E-3</v>
      </c>
      <c r="C81" s="157"/>
      <c r="D81" s="143"/>
      <c r="E81" s="143"/>
      <c r="F81" s="143"/>
      <c r="G81" s="143"/>
      <c r="H81" s="143"/>
    </row>
    <row r="82" spans="2:8">
      <c r="B82" s="153">
        <v>8.0000000000000002E-3</v>
      </c>
      <c r="C82" s="157"/>
      <c r="D82" s="143"/>
      <c r="E82" s="143"/>
      <c r="F82" s="143"/>
      <c r="G82" s="143"/>
      <c r="H82" s="143"/>
    </row>
    <row r="83" spans="2:8">
      <c r="B83" s="154">
        <v>0.01</v>
      </c>
      <c r="C83" s="157"/>
      <c r="D83" s="143"/>
      <c r="E83" s="143"/>
      <c r="F83" s="143"/>
      <c r="G83" s="143"/>
      <c r="H83" s="143"/>
    </row>
    <row r="84" spans="2:8">
      <c r="B84" s="153">
        <v>0.02</v>
      </c>
      <c r="C84" s="157"/>
      <c r="D84" s="143"/>
      <c r="E84" s="143"/>
      <c r="F84" s="143"/>
      <c r="G84" s="143"/>
      <c r="H84" s="143"/>
    </row>
    <row r="85" spans="2:8">
      <c r="B85" s="153">
        <v>0.04</v>
      </c>
      <c r="C85" s="157"/>
      <c r="D85" s="143"/>
      <c r="E85" s="143"/>
      <c r="F85" s="143"/>
      <c r="G85" s="143"/>
      <c r="H85" s="143"/>
    </row>
    <row r="86" spans="2:8">
      <c r="B86" s="153">
        <v>0.06</v>
      </c>
      <c r="C86" s="157"/>
      <c r="D86" s="143"/>
      <c r="E86" s="143"/>
      <c r="F86" s="143"/>
      <c r="G86" s="143"/>
      <c r="H86" s="143"/>
    </row>
    <row r="87" spans="2:8">
      <c r="B87" s="153">
        <v>0.08</v>
      </c>
      <c r="C87" s="157"/>
      <c r="D87" s="143"/>
      <c r="E87" s="143"/>
      <c r="F87" s="143"/>
      <c r="G87" s="143"/>
      <c r="H87" s="143"/>
    </row>
    <row r="88" spans="2:8">
      <c r="B88" s="154">
        <v>0.1</v>
      </c>
      <c r="C88" s="157"/>
      <c r="D88" s="143"/>
      <c r="E88" s="143"/>
      <c r="F88" s="143"/>
      <c r="G88" s="143"/>
      <c r="H88" s="143"/>
    </row>
    <row r="89" spans="2:8">
      <c r="B89" s="154">
        <v>0.2</v>
      </c>
      <c r="C89" s="157"/>
      <c r="D89" s="143"/>
      <c r="E89" s="143"/>
      <c r="F89" s="143"/>
      <c r="G89" s="143"/>
      <c r="H89" s="143"/>
    </row>
    <row r="90" spans="2:8">
      <c r="B90" s="154">
        <v>0.4</v>
      </c>
      <c r="C90" s="157"/>
      <c r="D90" s="143"/>
      <c r="E90" s="143"/>
      <c r="F90" s="143"/>
      <c r="G90" s="143"/>
      <c r="H90" s="143"/>
    </row>
    <row r="91" spans="2:8">
      <c r="B91" s="154">
        <v>0.6</v>
      </c>
      <c r="C91" s="157"/>
      <c r="D91" s="143"/>
      <c r="E91" s="143"/>
      <c r="F91" s="143"/>
      <c r="G91" s="143"/>
      <c r="H91" s="143"/>
    </row>
    <row r="92" spans="2:8">
      <c r="B92" s="154">
        <v>0.8</v>
      </c>
      <c r="C92" s="157"/>
      <c r="D92" s="143"/>
      <c r="E92" s="143"/>
      <c r="F92" s="143"/>
      <c r="G92" s="143"/>
      <c r="H92" s="143"/>
    </row>
    <row r="93" spans="2:8">
      <c r="B93" s="154">
        <v>1</v>
      </c>
      <c r="C93" s="157"/>
      <c r="D93" s="143"/>
      <c r="E93" s="143"/>
      <c r="F93" s="143"/>
      <c r="G93" s="143"/>
      <c r="H93" s="143"/>
    </row>
  </sheetData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07"/>
  <sheetViews>
    <sheetView zoomScaleNormal="100" workbookViewId="0">
      <selection activeCell="H2" sqref="H2"/>
    </sheetView>
  </sheetViews>
  <sheetFormatPr defaultColWidth="9.08984375" defaultRowHeight="13.5"/>
  <cols>
    <col min="1" max="1" width="2.6328125" style="73" customWidth="1"/>
    <col min="2" max="2" width="5.6328125" style="74" customWidth="1"/>
    <col min="3" max="9" width="10.6328125" style="74" customWidth="1"/>
    <col min="10" max="11" width="4.6328125" style="74" customWidth="1"/>
    <col min="12" max="16384" width="9.08984375" style="73"/>
  </cols>
  <sheetData>
    <row r="2" spans="2:11">
      <c r="B2" s="104" t="s">
        <v>35</v>
      </c>
      <c r="C2" s="102"/>
      <c r="D2" s="103" t="s">
        <v>38</v>
      </c>
      <c r="E2" s="102"/>
      <c r="F2" s="102"/>
      <c r="G2" s="102"/>
      <c r="H2" s="102"/>
      <c r="I2" s="97"/>
      <c r="J2" s="97"/>
      <c r="K2" s="96"/>
    </row>
    <row r="3" spans="2:11">
      <c r="B3" s="98"/>
      <c r="C3" s="98"/>
      <c r="D3" s="98"/>
      <c r="E3" s="98"/>
      <c r="F3" s="98"/>
      <c r="G3" s="98"/>
      <c r="H3" s="98"/>
      <c r="I3" s="98"/>
      <c r="J3" s="98"/>
      <c r="K3" s="191"/>
    </row>
    <row r="4" spans="2:11" ht="15.5">
      <c r="B4" s="101" t="s">
        <v>120</v>
      </c>
      <c r="C4" s="98"/>
      <c r="D4" s="98"/>
      <c r="E4" s="98"/>
      <c r="F4" s="98"/>
      <c r="G4" s="98"/>
      <c r="H4" s="98"/>
      <c r="I4" s="98"/>
      <c r="J4" s="98"/>
      <c r="K4" s="191"/>
    </row>
    <row r="5" spans="2:11">
      <c r="B5" s="100"/>
      <c r="C5" s="98"/>
      <c r="D5" s="98"/>
      <c r="E5" s="98"/>
      <c r="F5" s="98"/>
      <c r="G5" s="98"/>
      <c r="H5" s="98"/>
      <c r="I5" s="98"/>
      <c r="J5" s="98"/>
      <c r="K5" s="191"/>
    </row>
    <row r="6" spans="2:11" ht="15.5">
      <c r="B6" s="99" t="s">
        <v>3</v>
      </c>
      <c r="C6" s="98" t="s">
        <v>119</v>
      </c>
      <c r="D6" s="98"/>
      <c r="E6" s="98"/>
      <c r="F6" s="98"/>
      <c r="G6" s="98"/>
      <c r="H6" s="98"/>
      <c r="I6" s="98"/>
      <c r="J6" s="98"/>
      <c r="K6" s="191"/>
    </row>
    <row r="7" spans="2:11">
      <c r="B7" s="99"/>
      <c r="C7" s="101" t="s">
        <v>121</v>
      </c>
      <c r="D7" s="98"/>
      <c r="E7" s="98"/>
      <c r="F7" s="98"/>
      <c r="G7" s="98"/>
      <c r="H7" s="98"/>
      <c r="I7" s="98"/>
      <c r="J7" s="98"/>
      <c r="K7" s="191"/>
    </row>
    <row r="8" spans="2:11" ht="15.5">
      <c r="B8" s="97"/>
      <c r="C8" s="100" t="s">
        <v>84</v>
      </c>
      <c r="D8" s="97"/>
      <c r="E8" s="97"/>
      <c r="F8" s="97"/>
      <c r="G8" s="97"/>
      <c r="H8" s="97"/>
      <c r="I8" s="97"/>
      <c r="J8" s="97"/>
      <c r="K8" s="96"/>
    </row>
    <row r="9" spans="2:11">
      <c r="B9" s="97"/>
      <c r="C9" s="174" t="s">
        <v>171</v>
      </c>
      <c r="D9" s="98"/>
      <c r="E9" s="98"/>
      <c r="F9" s="98"/>
      <c r="G9" s="98"/>
      <c r="H9" s="98"/>
      <c r="I9" s="98"/>
      <c r="J9" s="98"/>
      <c r="K9" s="191"/>
    </row>
    <row r="10" spans="2:11">
      <c r="B10" s="97"/>
      <c r="C10" s="97"/>
      <c r="D10" s="98"/>
      <c r="E10" s="98"/>
      <c r="F10" s="98"/>
      <c r="G10" s="98"/>
      <c r="H10" s="98"/>
      <c r="I10" s="98"/>
      <c r="J10" s="98"/>
      <c r="K10" s="191"/>
    </row>
    <row r="11" spans="2:11" ht="15.5">
      <c r="B11" s="99" t="s">
        <v>4</v>
      </c>
      <c r="C11" s="192" t="s">
        <v>147</v>
      </c>
      <c r="D11" s="97"/>
      <c r="E11" s="97"/>
      <c r="F11" s="97"/>
      <c r="G11" s="97"/>
      <c r="H11" s="97"/>
      <c r="I11" s="97"/>
      <c r="J11" s="97"/>
      <c r="K11" s="96"/>
    </row>
    <row r="12" spans="2:11">
      <c r="B12" s="97"/>
      <c r="C12" s="174" t="s">
        <v>148</v>
      </c>
      <c r="D12" s="97"/>
      <c r="E12" s="97"/>
      <c r="F12" s="97"/>
      <c r="G12" s="97"/>
      <c r="H12" s="97"/>
      <c r="I12" s="97"/>
      <c r="J12" s="97"/>
      <c r="K12" s="96"/>
    </row>
    <row r="13" spans="2:11">
      <c r="B13" s="97"/>
      <c r="C13" s="97"/>
      <c r="D13" s="97"/>
      <c r="E13" s="97"/>
      <c r="F13" s="97"/>
      <c r="G13" s="97"/>
      <c r="H13" s="97"/>
      <c r="I13" s="97"/>
      <c r="J13" s="97"/>
      <c r="K13" s="96"/>
    </row>
    <row r="14" spans="2:11">
      <c r="B14" s="73"/>
    </row>
    <row r="15" spans="2:11">
      <c r="B15" s="73"/>
      <c r="C15" s="74" t="s">
        <v>118</v>
      </c>
      <c r="D15" s="74">
        <v>1E-3</v>
      </c>
      <c r="E15" s="74" t="s">
        <v>48</v>
      </c>
    </row>
    <row r="16" spans="2:11">
      <c r="B16" s="73"/>
      <c r="H16" s="73"/>
    </row>
    <row r="17" spans="2:8" ht="15.5">
      <c r="B17" s="73"/>
      <c r="C17" s="90" t="s">
        <v>115</v>
      </c>
      <c r="G17" s="172"/>
    </row>
    <row r="18" spans="2:8" ht="15.5">
      <c r="B18" s="73"/>
      <c r="C18" s="165" t="s">
        <v>15</v>
      </c>
      <c r="D18" s="166" t="s">
        <v>13</v>
      </c>
      <c r="E18" s="166" t="s">
        <v>16</v>
      </c>
      <c r="F18" s="176" t="s">
        <v>113</v>
      </c>
      <c r="G18" s="179" t="s">
        <v>114</v>
      </c>
      <c r="H18" s="178" t="s">
        <v>128</v>
      </c>
    </row>
    <row r="19" spans="2:8">
      <c r="B19" s="73"/>
      <c r="C19" s="167" t="s">
        <v>109</v>
      </c>
      <c r="D19" s="168">
        <v>8.0000000000000003E-27</v>
      </c>
      <c r="E19" s="168">
        <f>D19</f>
        <v>8.0000000000000003E-27</v>
      </c>
      <c r="F19" s="283"/>
      <c r="G19" s="283"/>
      <c r="H19" s="236"/>
    </row>
    <row r="20" spans="2:8" ht="15.5">
      <c r="B20" s="73"/>
      <c r="C20" s="138" t="s">
        <v>110</v>
      </c>
      <c r="D20" s="93">
        <v>2.4999999999999999E-48</v>
      </c>
      <c r="E20" s="93">
        <f t="shared" ref="E20:E21" si="0">D20</f>
        <v>2.4999999999999999E-48</v>
      </c>
      <c r="F20" s="79"/>
      <c r="G20" s="79"/>
      <c r="H20" s="277"/>
    </row>
    <row r="21" spans="2:8">
      <c r="B21" s="73"/>
      <c r="C21" s="138" t="s">
        <v>111</v>
      </c>
      <c r="D21" s="93">
        <v>6.2999999999999994E-36</v>
      </c>
      <c r="E21" s="93">
        <f t="shared" si="0"/>
        <v>6.2999999999999994E-36</v>
      </c>
      <c r="F21" s="79"/>
      <c r="G21" s="79"/>
      <c r="H21" s="277"/>
    </row>
    <row r="22" spans="2:8">
      <c r="B22" s="73"/>
      <c r="C22" s="173" t="s">
        <v>117</v>
      </c>
      <c r="D22" s="106">
        <v>6.3000000000000004E-18</v>
      </c>
      <c r="E22" s="93">
        <f t="shared" ref="E22" si="1">D22</f>
        <v>6.3000000000000004E-18</v>
      </c>
      <c r="F22" s="79"/>
      <c r="G22" s="79"/>
      <c r="H22" s="277"/>
    </row>
    <row r="23" spans="2:8" ht="15.5">
      <c r="B23" s="73"/>
      <c r="C23" s="138" t="s">
        <v>116</v>
      </c>
      <c r="D23" s="93">
        <v>2.0000000000000001E-13</v>
      </c>
      <c r="E23" s="93">
        <f>D23</f>
        <v>2.0000000000000001E-13</v>
      </c>
      <c r="F23" s="286"/>
      <c r="G23" s="286"/>
      <c r="H23" s="277"/>
    </row>
    <row r="24" spans="2:8">
      <c r="B24" s="73"/>
      <c r="C24" s="170" t="s">
        <v>112</v>
      </c>
      <c r="D24" s="171">
        <v>7.9999999999999998E-28</v>
      </c>
      <c r="E24" s="171">
        <f>D24</f>
        <v>7.9999999999999998E-28</v>
      </c>
      <c r="F24" s="296"/>
      <c r="G24" s="296"/>
      <c r="H24" s="278"/>
    </row>
    <row r="25" spans="2:8">
      <c r="B25" s="73"/>
    </row>
    <row r="26" spans="2:8">
      <c r="B26" s="73"/>
    </row>
    <row r="27" spans="2:8" ht="15.5">
      <c r="B27" s="73"/>
      <c r="C27" s="90" t="s">
        <v>149</v>
      </c>
      <c r="D27" s="73"/>
      <c r="E27" s="73"/>
      <c r="F27" s="80"/>
      <c r="G27" s="92"/>
      <c r="H27" s="80"/>
    </row>
    <row r="28" spans="2:8" ht="15.5">
      <c r="B28" s="73"/>
      <c r="C28" s="165" t="s">
        <v>15</v>
      </c>
      <c r="D28" s="166" t="s">
        <v>13</v>
      </c>
      <c r="E28" s="178" t="s">
        <v>128</v>
      </c>
      <c r="F28" s="92"/>
      <c r="G28" s="92"/>
      <c r="H28" s="77"/>
    </row>
    <row r="29" spans="2:8">
      <c r="B29" s="73"/>
      <c r="C29" s="297"/>
      <c r="D29" s="298"/>
      <c r="E29" s="299"/>
      <c r="F29" s="92"/>
      <c r="G29" s="92"/>
      <c r="H29" s="77"/>
    </row>
    <row r="30" spans="2:8">
      <c r="B30" s="73"/>
      <c r="C30" s="250"/>
      <c r="D30" s="300"/>
      <c r="E30" s="301"/>
      <c r="F30" s="92"/>
      <c r="G30" s="92"/>
      <c r="H30" s="77"/>
    </row>
    <row r="31" spans="2:8">
      <c r="B31" s="73"/>
      <c r="C31" s="250"/>
      <c r="D31" s="300"/>
      <c r="E31" s="301"/>
      <c r="F31" s="92"/>
      <c r="G31" s="92"/>
      <c r="H31" s="77"/>
    </row>
    <row r="32" spans="2:8">
      <c r="B32" s="73"/>
      <c r="C32" s="302"/>
      <c r="D32" s="300"/>
      <c r="E32" s="301"/>
      <c r="F32" s="80"/>
      <c r="G32" s="80"/>
      <c r="H32" s="77"/>
    </row>
    <row r="33" spans="2:11">
      <c r="B33" s="73"/>
      <c r="C33" s="81"/>
      <c r="D33" s="253"/>
      <c r="E33" s="301"/>
      <c r="F33" s="80"/>
      <c r="G33" s="80"/>
      <c r="H33" s="77"/>
    </row>
    <row r="34" spans="2:11">
      <c r="B34" s="73"/>
      <c r="C34" s="259"/>
      <c r="D34" s="303"/>
      <c r="E34" s="304"/>
    </row>
    <row r="35" spans="2:11">
      <c r="B35" s="73"/>
    </row>
    <row r="36" spans="2:11">
      <c r="B36" s="73"/>
    </row>
    <row r="37" spans="2:11">
      <c r="B37" s="73"/>
    </row>
    <row r="38" spans="2:11">
      <c r="B38" s="73"/>
    </row>
    <row r="39" spans="2:11">
      <c r="B39" s="73"/>
    </row>
    <row r="40" spans="2:11">
      <c r="B40" s="73"/>
    </row>
    <row r="41" spans="2:11">
      <c r="B41" s="73"/>
    </row>
    <row r="42" spans="2:11">
      <c r="B42" s="73"/>
    </row>
    <row r="43" spans="2:11">
      <c r="B43" s="73"/>
    </row>
    <row r="44" spans="2:11">
      <c r="B44" s="73"/>
      <c r="J44" s="80"/>
      <c r="K44" s="80"/>
    </row>
    <row r="45" spans="2:11">
      <c r="J45" s="73"/>
      <c r="K45" s="73"/>
    </row>
    <row r="46" spans="2:11">
      <c r="J46" s="80"/>
      <c r="K46" s="80"/>
    </row>
    <row r="48" spans="2:11">
      <c r="J48" s="75"/>
      <c r="K48" s="75"/>
    </row>
    <row r="49" spans="10:11">
      <c r="J49" s="75"/>
      <c r="K49" s="75"/>
    </row>
    <row r="50" spans="10:11">
      <c r="J50" s="75"/>
      <c r="K50" s="75"/>
    </row>
    <row r="51" spans="10:11">
      <c r="J51" s="75"/>
      <c r="K51" s="75"/>
    </row>
    <row r="52" spans="10:11">
      <c r="J52" s="75"/>
      <c r="K52" s="75"/>
    </row>
    <row r="53" spans="10:11">
      <c r="J53" s="73"/>
      <c r="K53" s="73"/>
    </row>
    <row r="54" spans="10:11">
      <c r="J54" s="73"/>
      <c r="K54" s="73"/>
    </row>
    <row r="55" spans="10:11">
      <c r="J55" s="73"/>
      <c r="K55" s="73"/>
    </row>
    <row r="56" spans="10:11">
      <c r="J56" s="73"/>
      <c r="K56" s="73"/>
    </row>
    <row r="57" spans="10:11">
      <c r="J57" s="73"/>
      <c r="K57" s="73"/>
    </row>
    <row r="58" spans="10:11">
      <c r="J58" s="73"/>
      <c r="K58" s="73"/>
    </row>
    <row r="59" spans="10:11">
      <c r="J59" s="73"/>
      <c r="K59" s="73"/>
    </row>
    <row r="60" spans="10:11">
      <c r="J60" s="73"/>
      <c r="K60" s="73"/>
    </row>
    <row r="61" spans="10:11">
      <c r="J61" s="73"/>
      <c r="K61" s="73"/>
    </row>
    <row r="62" spans="10:11">
      <c r="J62" s="73"/>
      <c r="K62" s="73"/>
    </row>
    <row r="63" spans="10:11">
      <c r="J63" s="73"/>
      <c r="K63" s="73"/>
    </row>
    <row r="64" spans="10:11">
      <c r="J64" s="73"/>
      <c r="K64" s="73"/>
    </row>
    <row r="65" spans="10:11">
      <c r="J65" s="73"/>
      <c r="K65" s="73"/>
    </row>
    <row r="66" spans="10:11">
      <c r="J66" s="73"/>
      <c r="K66" s="73"/>
    </row>
    <row r="67" spans="10:11">
      <c r="J67" s="73"/>
      <c r="K67" s="73"/>
    </row>
    <row r="68" spans="10:11">
      <c r="J68" s="73"/>
      <c r="K68" s="73"/>
    </row>
    <row r="69" spans="10:11">
      <c r="J69" s="73"/>
      <c r="K69" s="73"/>
    </row>
    <row r="70" spans="10:11">
      <c r="J70" s="73"/>
      <c r="K70" s="73"/>
    </row>
    <row r="71" spans="10:11">
      <c r="J71" s="73"/>
      <c r="K71" s="73"/>
    </row>
    <row r="72" spans="10:11">
      <c r="J72" s="73"/>
      <c r="K72" s="73"/>
    </row>
    <row r="73" spans="10:11">
      <c r="J73" s="73"/>
      <c r="K73" s="73"/>
    </row>
    <row r="74" spans="10:11">
      <c r="J74" s="73"/>
      <c r="K74" s="73"/>
    </row>
    <row r="75" spans="10:11">
      <c r="J75" s="73"/>
      <c r="K75" s="73"/>
    </row>
    <row r="76" spans="10:11">
      <c r="J76" s="73"/>
      <c r="K76" s="73"/>
    </row>
    <row r="77" spans="10:11">
      <c r="J77" s="73"/>
      <c r="K77" s="73"/>
    </row>
    <row r="78" spans="10:11">
      <c r="J78" s="73"/>
      <c r="K78" s="73"/>
    </row>
    <row r="79" spans="10:11">
      <c r="J79" s="73"/>
      <c r="K79" s="73"/>
    </row>
    <row r="80" spans="10:11">
      <c r="J80" s="73"/>
      <c r="K80" s="73"/>
    </row>
    <row r="81" spans="10:11">
      <c r="J81" s="73"/>
      <c r="K81" s="73"/>
    </row>
    <row r="82" spans="10:11">
      <c r="J82" s="73"/>
      <c r="K82" s="73"/>
    </row>
    <row r="83" spans="10:11">
      <c r="J83" s="73"/>
      <c r="K83" s="73"/>
    </row>
    <row r="84" spans="10:11">
      <c r="J84" s="73"/>
      <c r="K84" s="73"/>
    </row>
    <row r="85" spans="10:11">
      <c r="J85" s="73"/>
      <c r="K85" s="73"/>
    </row>
    <row r="86" spans="10:11">
      <c r="J86" s="73"/>
      <c r="K86" s="73"/>
    </row>
    <row r="87" spans="10:11">
      <c r="J87" s="73"/>
      <c r="K87" s="73"/>
    </row>
    <row r="88" spans="10:11">
      <c r="J88" s="73"/>
      <c r="K88" s="73"/>
    </row>
    <row r="89" spans="10:11">
      <c r="J89" s="73"/>
      <c r="K89" s="73"/>
    </row>
    <row r="90" spans="10:11">
      <c r="J90" s="73"/>
      <c r="K90" s="73"/>
    </row>
    <row r="91" spans="10:11">
      <c r="J91" s="73"/>
      <c r="K91" s="73"/>
    </row>
    <row r="92" spans="10:11">
      <c r="J92" s="73"/>
      <c r="K92" s="73"/>
    </row>
    <row r="93" spans="10:11">
      <c r="J93" s="73"/>
      <c r="K93" s="73"/>
    </row>
    <row r="94" spans="10:11">
      <c r="J94" s="73"/>
      <c r="K94" s="73"/>
    </row>
    <row r="95" spans="10:11">
      <c r="J95" s="73"/>
      <c r="K95" s="73"/>
    </row>
    <row r="96" spans="10:11">
      <c r="J96" s="73"/>
      <c r="K96" s="73"/>
    </row>
    <row r="97" spans="2:11">
      <c r="J97" s="73"/>
      <c r="K97" s="73"/>
    </row>
    <row r="98" spans="2:11"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</sheetData>
  <sortState ref="C29:E34">
    <sortCondition ref="E29:E34"/>
  </sortState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49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163" customWidth="1"/>
    <col min="2" max="2" width="5.6328125" style="74" customWidth="1"/>
    <col min="3" max="7" width="12.6328125" style="74" customWidth="1"/>
    <col min="8" max="8" width="11.1796875" style="74" customWidth="1"/>
    <col min="9" max="9" width="4.6328125" style="74" customWidth="1"/>
    <col min="10" max="10" width="5.6328125" style="163" customWidth="1"/>
    <col min="11" max="16384" width="9.08984375" style="163"/>
  </cols>
  <sheetData>
    <row r="2" spans="2:12">
      <c r="B2" s="162" t="s">
        <v>81</v>
      </c>
      <c r="C2" s="102"/>
      <c r="D2" s="103" t="s">
        <v>39</v>
      </c>
      <c r="E2" s="102"/>
      <c r="F2" s="102"/>
      <c r="G2" s="102"/>
      <c r="H2" s="102"/>
      <c r="I2" s="96"/>
    </row>
    <row r="3" spans="2:12">
      <c r="B3" s="164"/>
      <c r="C3" s="164"/>
      <c r="D3" s="164"/>
      <c r="E3" s="164"/>
      <c r="F3" s="164"/>
      <c r="G3" s="164"/>
      <c r="H3" s="164"/>
      <c r="I3" s="193"/>
    </row>
    <row r="4" spans="2:12">
      <c r="B4" s="101" t="s">
        <v>82</v>
      </c>
      <c r="C4" s="164"/>
      <c r="D4" s="164"/>
      <c r="E4" s="164"/>
      <c r="F4" s="164"/>
      <c r="G4" s="164"/>
      <c r="H4" s="164"/>
      <c r="I4" s="193"/>
      <c r="L4" s="87"/>
    </row>
    <row r="5" spans="2:12">
      <c r="B5" s="101"/>
      <c r="C5" s="164" t="s">
        <v>151</v>
      </c>
      <c r="D5" s="164"/>
      <c r="E5" s="164"/>
      <c r="F5" s="164"/>
      <c r="G5" s="164"/>
      <c r="H5" s="164"/>
      <c r="I5" s="193"/>
      <c r="L5" s="87"/>
    </row>
    <row r="6" spans="2:12">
      <c r="B6" s="101"/>
      <c r="C6" s="164" t="s">
        <v>150</v>
      </c>
      <c r="D6" s="164"/>
      <c r="E6" s="164"/>
      <c r="F6" s="164"/>
      <c r="G6" s="164"/>
      <c r="H6" s="164"/>
      <c r="I6" s="193"/>
      <c r="L6" s="87"/>
    </row>
    <row r="7" spans="2:12">
      <c r="B7" s="100"/>
      <c r="C7" s="174" t="s">
        <v>152</v>
      </c>
      <c r="D7" s="164"/>
      <c r="E7" s="164"/>
      <c r="F7" s="164"/>
      <c r="G7" s="164"/>
      <c r="H7" s="164"/>
      <c r="I7" s="193"/>
      <c r="L7" s="87"/>
    </row>
    <row r="8" spans="2:12">
      <c r="B8" s="100"/>
      <c r="C8" s="174"/>
      <c r="D8" s="164"/>
      <c r="E8" s="164"/>
      <c r="F8" s="164"/>
      <c r="G8" s="164"/>
      <c r="H8" s="164"/>
      <c r="I8" s="193"/>
      <c r="L8" s="87"/>
    </row>
    <row r="9" spans="2:12" ht="15.5">
      <c r="B9" s="99" t="s">
        <v>3</v>
      </c>
      <c r="C9" s="164" t="s">
        <v>125</v>
      </c>
      <c r="D9" s="164"/>
      <c r="E9" s="164"/>
      <c r="F9" s="164"/>
      <c r="G9" s="164"/>
      <c r="H9" s="164"/>
      <c r="I9" s="193"/>
      <c r="L9" s="87"/>
    </row>
    <row r="10" spans="2:12" ht="15.5">
      <c r="B10" s="99"/>
      <c r="C10" s="100" t="s">
        <v>14</v>
      </c>
      <c r="D10" s="164"/>
      <c r="E10" s="164"/>
      <c r="F10" s="164"/>
      <c r="G10" s="164"/>
      <c r="H10" s="164"/>
      <c r="I10" s="193"/>
      <c r="L10" s="87"/>
    </row>
    <row r="11" spans="2:12" ht="15.5">
      <c r="B11" s="97"/>
      <c r="C11" s="174" t="s">
        <v>127</v>
      </c>
      <c r="D11" s="97"/>
      <c r="E11" s="97"/>
      <c r="F11" s="97"/>
      <c r="G11" s="97"/>
      <c r="H11" s="97"/>
      <c r="I11" s="96"/>
      <c r="L11" s="87"/>
    </row>
    <row r="12" spans="2:12">
      <c r="B12" s="97"/>
      <c r="C12" s="97"/>
      <c r="D12" s="164"/>
      <c r="E12" s="164"/>
      <c r="F12" s="164"/>
      <c r="G12" s="164"/>
      <c r="H12" s="164"/>
      <c r="I12" s="193"/>
      <c r="L12" s="87"/>
    </row>
    <row r="13" spans="2:12">
      <c r="B13" s="99" t="s">
        <v>4</v>
      </c>
      <c r="C13" s="164" t="s">
        <v>126</v>
      </c>
      <c r="D13" s="164"/>
      <c r="E13" s="164"/>
      <c r="F13" s="164"/>
      <c r="G13" s="164"/>
      <c r="H13" s="164"/>
      <c r="I13" s="193"/>
      <c r="L13" s="87"/>
    </row>
    <row r="14" spans="2:12">
      <c r="B14" s="97"/>
      <c r="C14" s="174" t="s">
        <v>154</v>
      </c>
      <c r="D14" s="97"/>
      <c r="E14" s="97"/>
      <c r="F14" s="97"/>
      <c r="G14" s="97"/>
      <c r="H14" s="97"/>
      <c r="I14" s="96"/>
      <c r="L14" s="87"/>
    </row>
    <row r="15" spans="2:12">
      <c r="B15" s="97"/>
      <c r="C15" s="97"/>
      <c r="D15" s="97"/>
      <c r="E15" s="97"/>
      <c r="F15" s="97"/>
      <c r="G15" s="97"/>
      <c r="H15" s="97"/>
      <c r="I15" s="96"/>
      <c r="L15" s="87"/>
    </row>
    <row r="16" spans="2:12">
      <c r="B16" s="99" t="s">
        <v>153</v>
      </c>
      <c r="C16" s="164" t="s">
        <v>163</v>
      </c>
      <c r="D16" s="164"/>
      <c r="E16" s="164"/>
      <c r="F16" s="164"/>
      <c r="G16" s="164"/>
      <c r="H16" s="164"/>
      <c r="I16" s="96"/>
      <c r="K16" s="87"/>
      <c r="L16" s="87"/>
    </row>
    <row r="17" spans="2:12">
      <c r="B17" s="97"/>
      <c r="C17" s="174" t="s">
        <v>155</v>
      </c>
      <c r="D17" s="97"/>
      <c r="E17" s="97"/>
      <c r="F17" s="97"/>
      <c r="G17" s="97"/>
      <c r="H17" s="97"/>
      <c r="I17" s="96"/>
      <c r="K17" s="87"/>
      <c r="L17" s="87"/>
    </row>
    <row r="18" spans="2:12">
      <c r="B18" s="97"/>
      <c r="C18" s="174" t="s">
        <v>162</v>
      </c>
      <c r="D18" s="97"/>
      <c r="E18" s="97"/>
      <c r="F18" s="97"/>
      <c r="G18" s="97"/>
      <c r="H18" s="97"/>
      <c r="I18" s="96"/>
      <c r="K18" s="87"/>
      <c r="L18" s="87"/>
    </row>
    <row r="19" spans="2:12">
      <c r="B19" s="97"/>
      <c r="C19" s="174"/>
      <c r="D19" s="97"/>
      <c r="E19" s="97"/>
      <c r="F19" s="97"/>
      <c r="G19" s="97"/>
      <c r="H19" s="97"/>
      <c r="I19" s="96"/>
      <c r="K19" s="87"/>
      <c r="L19" s="87"/>
    </row>
    <row r="20" spans="2:12">
      <c r="B20" s="96"/>
      <c r="C20" s="96"/>
      <c r="D20" s="96"/>
      <c r="E20" s="96"/>
      <c r="F20" s="96"/>
      <c r="G20" s="96"/>
      <c r="H20" s="96"/>
      <c r="I20" s="96"/>
      <c r="K20" s="87"/>
      <c r="L20" s="87"/>
    </row>
    <row r="22" spans="2:12">
      <c r="B22" s="163"/>
      <c r="C22" s="90" t="s">
        <v>122</v>
      </c>
      <c r="G22" s="172"/>
      <c r="I22" s="87"/>
      <c r="J22" s="95"/>
      <c r="K22" s="87"/>
    </row>
    <row r="23" spans="2:12" ht="15.5">
      <c r="B23" s="163"/>
      <c r="C23" s="165" t="s">
        <v>15</v>
      </c>
      <c r="D23" s="166" t="s">
        <v>13</v>
      </c>
      <c r="E23" s="166" t="s">
        <v>16</v>
      </c>
      <c r="F23" s="176" t="s">
        <v>134</v>
      </c>
      <c r="G23" s="177" t="s">
        <v>123</v>
      </c>
      <c r="H23" s="178" t="s">
        <v>124</v>
      </c>
      <c r="I23" s="160"/>
      <c r="J23" s="160"/>
      <c r="K23" s="87"/>
    </row>
    <row r="24" spans="2:12">
      <c r="B24" s="163"/>
      <c r="C24" s="167" t="s">
        <v>109</v>
      </c>
      <c r="D24" s="195">
        <v>8.0000000000000003E-27</v>
      </c>
      <c r="E24" s="195">
        <f>D24</f>
        <v>8.0000000000000003E-27</v>
      </c>
      <c r="F24" s="283"/>
      <c r="G24" s="283"/>
      <c r="H24" s="236"/>
      <c r="I24" s="86"/>
      <c r="J24" s="85"/>
      <c r="K24" s="87"/>
    </row>
    <row r="25" spans="2:12" ht="15.5">
      <c r="B25" s="163"/>
      <c r="C25" s="138" t="s">
        <v>110</v>
      </c>
      <c r="D25" s="196">
        <v>2.4999999999999999E-48</v>
      </c>
      <c r="E25" s="196">
        <f t="shared" ref="E25:E27" si="0">D25</f>
        <v>2.4999999999999999E-48</v>
      </c>
      <c r="F25" s="79"/>
      <c r="G25" s="79"/>
      <c r="H25" s="277"/>
      <c r="I25" s="91"/>
      <c r="J25" s="161"/>
      <c r="K25" s="87"/>
    </row>
    <row r="26" spans="2:12">
      <c r="B26" s="163"/>
      <c r="C26" s="138" t="s">
        <v>111</v>
      </c>
      <c r="D26" s="196">
        <v>6.2999999999999994E-36</v>
      </c>
      <c r="E26" s="196">
        <f t="shared" si="0"/>
        <v>6.2999999999999994E-36</v>
      </c>
      <c r="F26" s="79"/>
      <c r="G26" s="79"/>
      <c r="H26" s="277"/>
      <c r="I26" s="86"/>
      <c r="J26" s="85"/>
      <c r="K26" s="87"/>
    </row>
    <row r="27" spans="2:12">
      <c r="B27" s="163"/>
      <c r="C27" s="173" t="s">
        <v>117</v>
      </c>
      <c r="D27" s="75">
        <v>6.3000000000000004E-18</v>
      </c>
      <c r="E27" s="196">
        <f t="shared" si="0"/>
        <v>6.3000000000000004E-18</v>
      </c>
      <c r="F27" s="79"/>
      <c r="G27" s="79"/>
      <c r="H27" s="277"/>
      <c r="I27" s="91"/>
      <c r="J27" s="161"/>
      <c r="K27" s="87"/>
    </row>
    <row r="28" spans="2:12" ht="15.5">
      <c r="B28" s="163"/>
      <c r="C28" s="138" t="s">
        <v>116</v>
      </c>
      <c r="D28" s="196">
        <f>10^(-85)</f>
        <v>9.9999999999999998E-86</v>
      </c>
      <c r="E28" s="196">
        <f>D28</f>
        <v>9.9999999999999998E-86</v>
      </c>
      <c r="F28" s="79"/>
      <c r="G28" s="79"/>
      <c r="H28" s="277"/>
      <c r="I28" s="86"/>
      <c r="J28" s="85"/>
      <c r="K28" s="87"/>
    </row>
    <row r="29" spans="2:12">
      <c r="B29" s="163"/>
      <c r="C29" s="170" t="s">
        <v>112</v>
      </c>
      <c r="D29" s="197">
        <v>7.9999999999999998E-28</v>
      </c>
      <c r="E29" s="197">
        <f>D29</f>
        <v>7.9999999999999998E-28</v>
      </c>
      <c r="F29" s="285"/>
      <c r="G29" s="285"/>
      <c r="H29" s="278"/>
      <c r="I29" s="86"/>
      <c r="J29" s="85"/>
      <c r="K29" s="87"/>
    </row>
    <row r="30" spans="2:12">
      <c r="C30" s="163"/>
      <c r="D30" s="163"/>
      <c r="E30" s="163"/>
      <c r="F30" s="163"/>
      <c r="G30" s="163"/>
      <c r="H30" s="163"/>
      <c r="I30" s="80"/>
    </row>
    <row r="31" spans="2:12">
      <c r="B31" s="163"/>
      <c r="C31" s="163"/>
      <c r="D31" s="163"/>
      <c r="E31" s="163"/>
      <c r="F31" s="163"/>
      <c r="G31" s="163"/>
      <c r="H31" s="163"/>
      <c r="I31" s="163"/>
    </row>
    <row r="32" spans="2:12">
      <c r="C32" s="90" t="s">
        <v>160</v>
      </c>
      <c r="G32" s="80"/>
    </row>
    <row r="33" spans="3:8" ht="15.5">
      <c r="C33" s="165" t="s">
        <v>15</v>
      </c>
      <c r="D33" s="166" t="s">
        <v>13</v>
      </c>
      <c r="E33" s="176" t="s">
        <v>124</v>
      </c>
      <c r="F33" s="194" t="s">
        <v>161</v>
      </c>
      <c r="G33" s="178" t="s">
        <v>159</v>
      </c>
      <c r="H33" s="163"/>
    </row>
    <row r="34" spans="3:8">
      <c r="C34" s="167" t="s">
        <v>109</v>
      </c>
      <c r="D34" s="195">
        <v>8.0000000000000003E-27</v>
      </c>
      <c r="E34" s="282"/>
      <c r="F34" s="283"/>
      <c r="G34" s="236"/>
      <c r="H34" s="193"/>
    </row>
    <row r="35" spans="3:8" ht="15.5">
      <c r="C35" s="138" t="s">
        <v>110</v>
      </c>
      <c r="D35" s="196">
        <v>2.4999999999999999E-48</v>
      </c>
      <c r="E35" s="255"/>
      <c r="F35" s="79"/>
      <c r="G35" s="277"/>
      <c r="H35" s="193"/>
    </row>
    <row r="36" spans="3:8">
      <c r="C36" s="138" t="s">
        <v>111</v>
      </c>
      <c r="D36" s="196">
        <v>6.2999999999999994E-36</v>
      </c>
      <c r="E36" s="255"/>
      <c r="F36" s="79"/>
      <c r="G36" s="277"/>
      <c r="H36" s="193"/>
    </row>
    <row r="37" spans="3:8">
      <c r="C37" s="173" t="s">
        <v>117</v>
      </c>
      <c r="D37" s="75">
        <v>6.3000000000000004E-18</v>
      </c>
      <c r="E37" s="255"/>
      <c r="F37" s="79"/>
      <c r="G37" s="277"/>
      <c r="H37" s="193"/>
    </row>
    <row r="38" spans="3:8" ht="15.5">
      <c r="C38" s="138" t="s">
        <v>116</v>
      </c>
      <c r="D38" s="196">
        <v>2.0000000000000001E-13</v>
      </c>
      <c r="E38" s="255"/>
      <c r="F38" s="79"/>
      <c r="G38" s="277"/>
      <c r="H38" s="193"/>
    </row>
    <row r="39" spans="3:8">
      <c r="C39" s="170" t="s">
        <v>112</v>
      </c>
      <c r="D39" s="197">
        <v>7.9999999999999998E-28</v>
      </c>
      <c r="E39" s="284"/>
      <c r="F39" s="285"/>
      <c r="G39" s="278"/>
      <c r="H39" s="193"/>
    </row>
    <row r="40" spans="3:8">
      <c r="E40" s="96"/>
      <c r="F40" s="96"/>
      <c r="G40" s="96"/>
      <c r="H40" s="96"/>
    </row>
    <row r="41" spans="3:8">
      <c r="E41" s="96"/>
      <c r="F41" s="96"/>
      <c r="G41" s="96"/>
      <c r="H41" s="96"/>
    </row>
    <row r="42" spans="3:8">
      <c r="C42" s="90" t="s">
        <v>156</v>
      </c>
      <c r="E42" s="96"/>
      <c r="F42" s="96"/>
      <c r="G42" s="286"/>
      <c r="H42" s="96"/>
    </row>
    <row r="43" spans="3:8" ht="15.5">
      <c r="C43" s="94" t="s">
        <v>15</v>
      </c>
      <c r="D43" s="137" t="s">
        <v>13</v>
      </c>
      <c r="E43" s="266" t="s">
        <v>159</v>
      </c>
      <c r="F43" s="287" t="s">
        <v>158</v>
      </c>
      <c r="G43" s="287" t="s">
        <v>157</v>
      </c>
      <c r="H43" s="288"/>
    </row>
    <row r="44" spans="3:8">
      <c r="C44" s="198" t="s">
        <v>111</v>
      </c>
      <c r="D44" s="195">
        <v>6.2999999999999994E-36</v>
      </c>
      <c r="E44" s="282"/>
      <c r="F44" s="283">
        <v>63.55</v>
      </c>
      <c r="G44" s="289"/>
      <c r="H44" s="290"/>
    </row>
    <row r="45" spans="3:8" ht="15.5">
      <c r="C45" s="138" t="s">
        <v>116</v>
      </c>
      <c r="D45" s="196">
        <v>2.0000000000000001E-13</v>
      </c>
      <c r="E45" s="255"/>
      <c r="F45" s="79">
        <v>138.9</v>
      </c>
      <c r="G45" s="280"/>
      <c r="H45" s="291"/>
    </row>
    <row r="46" spans="3:8" ht="15.5">
      <c r="C46" s="138" t="s">
        <v>110</v>
      </c>
      <c r="D46" s="196">
        <v>2.4999999999999999E-48</v>
      </c>
      <c r="E46" s="255"/>
      <c r="F46" s="79">
        <v>63.55</v>
      </c>
      <c r="G46" s="280"/>
      <c r="H46" s="291"/>
    </row>
    <row r="47" spans="3:8">
      <c r="C47" s="138" t="s">
        <v>112</v>
      </c>
      <c r="D47" s="196">
        <v>7.9999999999999998E-28</v>
      </c>
      <c r="E47" s="255"/>
      <c r="F47" s="79">
        <v>207.2</v>
      </c>
      <c r="G47" s="292"/>
      <c r="H47" s="291"/>
    </row>
    <row r="48" spans="3:8">
      <c r="C48" s="139" t="s">
        <v>109</v>
      </c>
      <c r="D48" s="196">
        <v>8.0000000000000003E-27</v>
      </c>
      <c r="E48" s="255"/>
      <c r="F48" s="79">
        <v>112.4</v>
      </c>
      <c r="G48" s="293"/>
      <c r="H48" s="291"/>
    </row>
    <row r="49" spans="3:8">
      <c r="C49" s="199" t="s">
        <v>117</v>
      </c>
      <c r="D49" s="200">
        <v>6.3000000000000004E-18</v>
      </c>
      <c r="E49" s="284"/>
      <c r="F49" s="285">
        <v>55.85</v>
      </c>
      <c r="G49" s="294"/>
      <c r="H49" s="295"/>
    </row>
  </sheetData>
  <sortState ref="C44:H49">
    <sortCondition ref="E44:E49"/>
  </sortState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50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33" customWidth="1"/>
    <col min="2" max="2" width="4.6328125" style="36" customWidth="1"/>
    <col min="3" max="3" width="11.6328125" style="31" customWidth="1"/>
    <col min="4" max="4" width="12.6328125" style="31" customWidth="1"/>
    <col min="5" max="5" width="12.6328125" style="33" customWidth="1"/>
    <col min="6" max="6" width="16.6328125" style="33" customWidth="1"/>
    <col min="7" max="7" width="14.6328125" style="31" customWidth="1"/>
    <col min="8" max="8" width="11.6328125" style="31" customWidth="1"/>
    <col min="9" max="9" width="4.6328125" style="31" customWidth="1"/>
    <col min="10" max="10" width="4.6328125" style="33" customWidth="1"/>
    <col min="11" max="11" width="10.7265625" style="33" customWidth="1"/>
    <col min="12" max="16" width="12.36328125" style="33" customWidth="1"/>
    <col min="17" max="16384" width="9.08984375" style="33"/>
  </cols>
  <sheetData>
    <row r="2" spans="2:9" ht="15.5">
      <c r="B2" s="30" t="s">
        <v>136</v>
      </c>
      <c r="C2" s="37"/>
      <c r="D2" s="38" t="s">
        <v>135</v>
      </c>
      <c r="E2" s="37"/>
      <c r="F2" s="37"/>
      <c r="G2" s="37"/>
      <c r="H2" s="37"/>
      <c r="I2" s="41"/>
    </row>
    <row r="3" spans="2:9">
      <c r="B3" s="18"/>
      <c r="C3" s="18"/>
      <c r="D3" s="18"/>
      <c r="E3" s="18"/>
      <c r="F3" s="18"/>
      <c r="G3" s="18"/>
      <c r="H3" s="18"/>
      <c r="I3" s="217"/>
    </row>
    <row r="4" spans="2:9">
      <c r="B4" s="53" t="s">
        <v>170</v>
      </c>
      <c r="C4" s="18"/>
      <c r="D4" s="18"/>
      <c r="E4" s="18"/>
      <c r="F4" s="18"/>
      <c r="G4" s="18"/>
      <c r="H4" s="18"/>
      <c r="I4" s="217"/>
    </row>
    <row r="5" spans="2:9">
      <c r="B5" s="52"/>
      <c r="C5" s="18" t="s">
        <v>137</v>
      </c>
      <c r="D5" s="18"/>
      <c r="E5" s="18"/>
      <c r="F5" s="18"/>
      <c r="G5" s="18"/>
      <c r="H5" s="18"/>
      <c r="I5" s="217"/>
    </row>
    <row r="6" spans="2:9" ht="15.5">
      <c r="B6" s="125"/>
      <c r="C6" s="100" t="s">
        <v>181</v>
      </c>
      <c r="D6" s="18"/>
      <c r="E6" s="18"/>
      <c r="F6" s="18"/>
      <c r="G6" s="18"/>
      <c r="H6" s="18"/>
      <c r="I6" s="217"/>
    </row>
    <row r="7" spans="2:9">
      <c r="B7" s="125"/>
      <c r="C7" s="111"/>
      <c r="D7" s="18"/>
      <c r="E7" s="18"/>
      <c r="F7" s="18"/>
      <c r="G7" s="18"/>
      <c r="H7" s="18"/>
      <c r="I7" s="217"/>
    </row>
    <row r="8" spans="2:9" ht="15.5">
      <c r="B8" s="53" t="s">
        <v>187</v>
      </c>
      <c r="C8" s="111"/>
      <c r="D8" s="18"/>
      <c r="E8" s="18"/>
      <c r="F8" s="18"/>
      <c r="G8" s="18"/>
      <c r="H8" s="18"/>
      <c r="I8" s="217"/>
    </row>
    <row r="9" spans="2:9" ht="15.5">
      <c r="B9" s="25" t="s">
        <v>3</v>
      </c>
      <c r="C9" s="18" t="s">
        <v>180</v>
      </c>
      <c r="D9" s="39"/>
      <c r="E9" s="39"/>
      <c r="F9" s="39"/>
      <c r="G9" s="39"/>
      <c r="H9" s="39"/>
      <c r="I9" s="41"/>
    </row>
    <row r="10" spans="2:9">
      <c r="B10" s="39"/>
      <c r="C10" s="111"/>
      <c r="D10" s="18"/>
      <c r="E10" s="18"/>
      <c r="F10" s="18"/>
      <c r="G10" s="18"/>
      <c r="H10" s="18"/>
      <c r="I10" s="217"/>
    </row>
    <row r="11" spans="2:9" ht="15.5">
      <c r="B11" s="25" t="s">
        <v>4</v>
      </c>
      <c r="C11" s="18" t="s">
        <v>188</v>
      </c>
      <c r="D11" s="18"/>
      <c r="E11" s="18"/>
      <c r="F11" s="18"/>
      <c r="G11" s="18"/>
      <c r="H11" s="18"/>
      <c r="I11" s="41"/>
    </row>
    <row r="12" spans="2:9">
      <c r="B12" s="25"/>
      <c r="C12" s="126"/>
      <c r="D12" s="18"/>
      <c r="E12" s="18"/>
      <c r="F12" s="18"/>
      <c r="G12" s="18"/>
      <c r="H12" s="18"/>
      <c r="I12" s="217"/>
    </row>
    <row r="13" spans="2:9">
      <c r="B13" s="217"/>
      <c r="C13" s="217"/>
      <c r="D13" s="217"/>
      <c r="E13" s="217"/>
      <c r="F13" s="217"/>
      <c r="G13" s="217"/>
      <c r="H13" s="217"/>
      <c r="I13" s="217"/>
    </row>
    <row r="14" spans="2:9">
      <c r="B14" s="217"/>
      <c r="C14" s="218" t="s">
        <v>169</v>
      </c>
      <c r="D14" s="33"/>
      <c r="F14" s="201"/>
      <c r="G14" s="217"/>
      <c r="H14" s="217"/>
      <c r="I14" s="217"/>
    </row>
    <row r="15" spans="2:9" ht="15.5">
      <c r="B15" s="217"/>
      <c r="C15" s="202" t="s">
        <v>164</v>
      </c>
      <c r="D15" s="203" t="s">
        <v>165</v>
      </c>
      <c r="E15" s="203" t="s">
        <v>166</v>
      </c>
      <c r="F15" s="204" t="s">
        <v>167</v>
      </c>
      <c r="G15" s="217"/>
      <c r="H15" s="217"/>
      <c r="I15" s="217"/>
    </row>
    <row r="16" spans="2:9">
      <c r="B16" s="217"/>
      <c r="C16" s="205">
        <v>1E-3</v>
      </c>
      <c r="D16" s="206">
        <v>0.96</v>
      </c>
      <c r="E16" s="23">
        <v>0.87</v>
      </c>
      <c r="F16" s="207">
        <v>0.73</v>
      </c>
      <c r="G16" s="217"/>
      <c r="H16" s="217"/>
      <c r="I16" s="217"/>
    </row>
    <row r="17" spans="2:9">
      <c r="B17" s="217"/>
      <c r="C17" s="208">
        <v>5.0000000000000001E-3</v>
      </c>
      <c r="D17" s="209">
        <v>0.93</v>
      </c>
      <c r="E17" s="210">
        <v>0.75</v>
      </c>
      <c r="F17" s="211">
        <v>0.52</v>
      </c>
      <c r="G17" s="217"/>
      <c r="H17" s="217"/>
      <c r="I17" s="217"/>
    </row>
    <row r="18" spans="2:9">
      <c r="B18" s="217"/>
      <c r="C18" s="205">
        <v>0.01</v>
      </c>
      <c r="D18" s="206">
        <v>0.9</v>
      </c>
      <c r="E18" s="23">
        <v>0.67</v>
      </c>
      <c r="F18" s="207">
        <v>0.42</v>
      </c>
      <c r="G18" s="217"/>
      <c r="H18" s="217"/>
      <c r="I18" s="217"/>
    </row>
    <row r="19" spans="2:9">
      <c r="B19" s="41"/>
      <c r="C19" s="212">
        <v>0.05</v>
      </c>
      <c r="D19" s="210">
        <v>0.82</v>
      </c>
      <c r="E19" s="210">
        <v>0.47</v>
      </c>
      <c r="F19" s="211">
        <v>0.2</v>
      </c>
      <c r="G19" s="41"/>
      <c r="H19" s="41"/>
      <c r="I19" s="41"/>
    </row>
    <row r="20" spans="2:9">
      <c r="B20" s="41"/>
      <c r="C20" s="213">
        <v>0.1</v>
      </c>
      <c r="D20" s="214">
        <v>0.77</v>
      </c>
      <c r="E20" s="215">
        <v>0.4</v>
      </c>
      <c r="F20" s="216">
        <v>0.14000000000000001</v>
      </c>
      <c r="G20" s="41"/>
      <c r="H20" s="41"/>
      <c r="I20" s="41"/>
    </row>
    <row r="21" spans="2:9">
      <c r="C21" s="33" t="s">
        <v>168</v>
      </c>
      <c r="D21" s="142"/>
      <c r="E21" s="23"/>
      <c r="F21" s="59"/>
    </row>
    <row r="22" spans="2:9">
      <c r="C22" s="33"/>
      <c r="D22" s="142"/>
      <c r="E22" s="23"/>
      <c r="F22" s="59"/>
    </row>
    <row r="23" spans="2:9" ht="15.5">
      <c r="C23" s="90" t="s">
        <v>173</v>
      </c>
      <c r="D23" s="74"/>
      <c r="E23" s="74"/>
      <c r="F23" s="74"/>
      <c r="G23" s="80"/>
      <c r="H23" s="74"/>
    </row>
    <row r="24" spans="2:9" ht="15.5">
      <c r="B24" s="56"/>
      <c r="C24" s="94" t="s">
        <v>15</v>
      </c>
      <c r="D24" s="137" t="s">
        <v>13</v>
      </c>
      <c r="E24" s="321" t="s">
        <v>13</v>
      </c>
      <c r="F24" s="321"/>
      <c r="G24" s="219" t="s">
        <v>174</v>
      </c>
      <c r="H24" s="33"/>
      <c r="I24" s="32"/>
    </row>
    <row r="25" spans="2:9" ht="15.5">
      <c r="B25" s="56"/>
      <c r="C25" s="167" t="s">
        <v>109</v>
      </c>
      <c r="D25" s="195">
        <v>8.0000000000000003E-27</v>
      </c>
      <c r="E25" s="169" t="s">
        <v>175</v>
      </c>
      <c r="F25" s="223"/>
      <c r="G25" s="220"/>
      <c r="H25" s="33"/>
      <c r="I25" s="32"/>
    </row>
    <row r="26" spans="2:9" ht="16.5">
      <c r="C26" s="138" t="s">
        <v>110</v>
      </c>
      <c r="D26" s="196">
        <v>2.4999999999999999E-48</v>
      </c>
      <c r="E26" s="92" t="s">
        <v>176</v>
      </c>
      <c r="F26" s="224"/>
      <c r="G26" s="221"/>
      <c r="H26" s="33"/>
      <c r="I26" s="32"/>
    </row>
    <row r="27" spans="2:9" ht="15.5">
      <c r="C27" s="138" t="s">
        <v>111</v>
      </c>
      <c r="D27" s="196">
        <v>6.2999999999999994E-36</v>
      </c>
      <c r="E27" s="92" t="s">
        <v>177</v>
      </c>
      <c r="F27" s="224"/>
      <c r="G27" s="221"/>
      <c r="H27" s="77"/>
      <c r="I27" s="32"/>
    </row>
    <row r="28" spans="2:9" ht="15.5">
      <c r="C28" s="173" t="s">
        <v>117</v>
      </c>
      <c r="D28" s="75">
        <v>6.3000000000000004E-18</v>
      </c>
      <c r="E28" s="92" t="s">
        <v>178</v>
      </c>
      <c r="F28" s="224"/>
      <c r="G28" s="221"/>
      <c r="H28" s="77"/>
      <c r="I28" s="32"/>
    </row>
    <row r="29" spans="2:9" ht="16.5">
      <c r="C29" s="138" t="s">
        <v>116</v>
      </c>
      <c r="D29" s="196">
        <f>10^(-85)</f>
        <v>9.9999999999999998E-86</v>
      </c>
      <c r="E29" s="92" t="s">
        <v>179</v>
      </c>
      <c r="F29" s="224"/>
      <c r="G29" s="221"/>
      <c r="H29" s="77"/>
      <c r="I29" s="32"/>
    </row>
    <row r="30" spans="2:9" ht="15.5">
      <c r="C30" s="170" t="s">
        <v>112</v>
      </c>
      <c r="D30" s="197">
        <v>7.9999999999999998E-28</v>
      </c>
      <c r="E30" s="175" t="s">
        <v>182</v>
      </c>
      <c r="F30" s="225"/>
      <c r="G30" s="222"/>
      <c r="H30" s="77"/>
      <c r="I30" s="32"/>
    </row>
    <row r="31" spans="2:9">
      <c r="C31" s="80"/>
      <c r="D31" s="93"/>
      <c r="E31" s="93"/>
      <c r="F31" s="92"/>
      <c r="G31" s="92"/>
      <c r="H31" s="77"/>
      <c r="I31" s="32"/>
    </row>
    <row r="32" spans="2:9">
      <c r="C32" s="80"/>
      <c r="D32" s="93"/>
      <c r="E32" s="93"/>
      <c r="F32" s="92"/>
      <c r="G32" s="92"/>
      <c r="I32" s="32"/>
    </row>
    <row r="33" spans="3:9" ht="15.5">
      <c r="C33" s="90" t="s">
        <v>172</v>
      </c>
      <c r="D33" s="74"/>
      <c r="E33" s="74"/>
      <c r="F33" s="227"/>
      <c r="G33" s="77"/>
      <c r="H33" s="74"/>
      <c r="I33" s="32"/>
    </row>
    <row r="34" spans="3:9" ht="15.5">
      <c r="C34" s="202" t="s">
        <v>164</v>
      </c>
      <c r="D34" s="231" t="s">
        <v>184</v>
      </c>
      <c r="E34" s="231" t="s">
        <v>183</v>
      </c>
      <c r="F34" s="226" t="s">
        <v>174</v>
      </c>
      <c r="G34" s="232" t="s">
        <v>124</v>
      </c>
      <c r="H34" s="230"/>
      <c r="I34" s="32"/>
    </row>
    <row r="35" spans="3:9">
      <c r="C35" s="233" t="s">
        <v>185</v>
      </c>
      <c r="D35" s="234">
        <v>1</v>
      </c>
      <c r="E35" s="234">
        <v>1</v>
      </c>
      <c r="F35" s="235">
        <f>D25</f>
        <v>8.0000000000000003E-27</v>
      </c>
      <c r="G35" s="236">
        <f>SQRT(F35)</f>
        <v>8.9442719099991595E-14</v>
      </c>
      <c r="I35" s="32"/>
    </row>
    <row r="36" spans="3:9">
      <c r="C36" s="205">
        <v>1E-3</v>
      </c>
      <c r="D36" s="228">
        <f>E16</f>
        <v>0.87</v>
      </c>
      <c r="E36" s="228">
        <f>D36</f>
        <v>0.87</v>
      </c>
      <c r="F36" s="76"/>
      <c r="G36" s="277"/>
      <c r="H36" s="93"/>
      <c r="I36" s="32"/>
    </row>
    <row r="37" spans="3:9">
      <c r="C37" s="208">
        <v>5.0000000000000001E-3</v>
      </c>
      <c r="D37" s="228">
        <f>E17</f>
        <v>0.75</v>
      </c>
      <c r="E37" s="228">
        <f t="shared" ref="E37:E39" si="0">D37</f>
        <v>0.75</v>
      </c>
      <c r="F37" s="76"/>
      <c r="G37" s="277"/>
      <c r="H37" s="77"/>
      <c r="I37" s="32"/>
    </row>
    <row r="38" spans="3:9">
      <c r="C38" s="205">
        <v>0.01</v>
      </c>
      <c r="D38" s="228">
        <f>E18</f>
        <v>0.67</v>
      </c>
      <c r="E38" s="228">
        <f t="shared" si="0"/>
        <v>0.67</v>
      </c>
      <c r="F38" s="76"/>
      <c r="G38" s="277"/>
      <c r="H38" s="77"/>
    </row>
    <row r="39" spans="3:9">
      <c r="C39" s="212">
        <v>0.05</v>
      </c>
      <c r="D39" s="228">
        <f>E19</f>
        <v>0.47</v>
      </c>
      <c r="E39" s="228">
        <f t="shared" si="0"/>
        <v>0.47</v>
      </c>
      <c r="F39" s="76"/>
      <c r="G39" s="277"/>
      <c r="H39" s="77"/>
    </row>
    <row r="40" spans="3:9">
      <c r="C40" s="213">
        <v>0.1</v>
      </c>
      <c r="D40" s="229">
        <f>E20</f>
        <v>0.4</v>
      </c>
      <c r="E40" s="229">
        <f>D40</f>
        <v>0.4</v>
      </c>
      <c r="F40" s="274"/>
      <c r="G40" s="278"/>
      <c r="H40" s="77"/>
    </row>
    <row r="41" spans="3:9">
      <c r="F41" s="279"/>
      <c r="G41" s="58"/>
    </row>
    <row r="42" spans="3:9">
      <c r="F42" s="279"/>
      <c r="G42" s="58"/>
    </row>
    <row r="43" spans="3:9" ht="15.5">
      <c r="C43" s="90" t="s">
        <v>186</v>
      </c>
      <c r="D43" s="74"/>
      <c r="E43" s="74"/>
      <c r="F43" s="227"/>
      <c r="G43" s="280"/>
    </row>
    <row r="44" spans="3:9" ht="15.5">
      <c r="C44" s="202" t="s">
        <v>164</v>
      </c>
      <c r="D44" s="231" t="s">
        <v>184</v>
      </c>
      <c r="E44" s="231" t="s">
        <v>183</v>
      </c>
      <c r="F44" s="245" t="s">
        <v>174</v>
      </c>
      <c r="G44" s="281" t="s">
        <v>124</v>
      </c>
    </row>
    <row r="45" spans="3:9">
      <c r="C45" s="233" t="s">
        <v>185</v>
      </c>
      <c r="D45" s="234">
        <v>1</v>
      </c>
      <c r="E45" s="234">
        <v>1</v>
      </c>
      <c r="F45" s="235">
        <f>D29</f>
        <v>9.9999999999999998E-86</v>
      </c>
      <c r="G45" s="236">
        <f>(F45/108)^(1/5)</f>
        <v>3.9202634084155607E-18</v>
      </c>
    </row>
    <row r="46" spans="3:9">
      <c r="C46" s="205">
        <v>1E-3</v>
      </c>
      <c r="D46" s="228">
        <f>F16</f>
        <v>0.73</v>
      </c>
      <c r="E46" s="228">
        <f>E16</f>
        <v>0.87</v>
      </c>
      <c r="F46" s="76"/>
      <c r="G46" s="277"/>
    </row>
    <row r="47" spans="3:9">
      <c r="C47" s="208">
        <v>5.0000000000000001E-3</v>
      </c>
      <c r="D47" s="228">
        <f t="shared" ref="D47:D50" si="1">F17</f>
        <v>0.52</v>
      </c>
      <c r="E47" s="228">
        <f t="shared" ref="E47:E50" si="2">E17</f>
        <v>0.75</v>
      </c>
      <c r="F47" s="76"/>
      <c r="G47" s="277"/>
    </row>
    <row r="48" spans="3:9">
      <c r="C48" s="205">
        <v>0.01</v>
      </c>
      <c r="D48" s="228">
        <f t="shared" si="1"/>
        <v>0.42</v>
      </c>
      <c r="E48" s="228">
        <f t="shared" si="2"/>
        <v>0.67</v>
      </c>
      <c r="F48" s="76"/>
      <c r="G48" s="277"/>
    </row>
    <row r="49" spans="3:7">
      <c r="C49" s="212">
        <v>0.05</v>
      </c>
      <c r="D49" s="228">
        <f t="shared" si="1"/>
        <v>0.2</v>
      </c>
      <c r="E49" s="228">
        <f t="shared" si="2"/>
        <v>0.47</v>
      </c>
      <c r="F49" s="76"/>
      <c r="G49" s="277"/>
    </row>
    <row r="50" spans="3:7">
      <c r="C50" s="213">
        <v>0.1</v>
      </c>
      <c r="D50" s="229">
        <f t="shared" si="1"/>
        <v>0.14000000000000001</v>
      </c>
      <c r="E50" s="229">
        <f t="shared" si="2"/>
        <v>0.4</v>
      </c>
      <c r="F50" s="274"/>
      <c r="G50" s="278"/>
    </row>
  </sheetData>
  <mergeCells count="1">
    <mergeCell ref="E24:F24"/>
  </mergeCells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49"/>
  <sheetViews>
    <sheetView zoomScaleNormal="100" workbookViewId="0">
      <selection activeCell="G2" sqref="G2"/>
    </sheetView>
  </sheetViews>
  <sheetFormatPr defaultColWidth="9.08984375" defaultRowHeight="13.5"/>
  <cols>
    <col min="1" max="1" width="2.6328125" style="87" customWidth="1"/>
    <col min="2" max="2" width="4.6328125" style="105" customWidth="1"/>
    <col min="3" max="4" width="11.6796875" style="92" customWidth="1"/>
    <col min="5" max="6" width="11.6796875" style="87" customWidth="1"/>
    <col min="7" max="8" width="11.6796875" style="92" customWidth="1"/>
    <col min="9" max="9" width="4.6796875" style="92" customWidth="1"/>
    <col min="10" max="11" width="4.6328125" style="92" customWidth="1"/>
    <col min="12" max="12" width="4.6328125" style="87" customWidth="1"/>
    <col min="13" max="16384" width="9.08984375" style="87"/>
  </cols>
  <sheetData>
    <row r="2" spans="2:11">
      <c r="B2" s="104" t="s">
        <v>129</v>
      </c>
      <c r="C2" s="102"/>
      <c r="D2" s="103" t="s">
        <v>40</v>
      </c>
      <c r="E2" s="102"/>
      <c r="F2" s="102"/>
      <c r="G2" s="102"/>
      <c r="H2" s="102"/>
      <c r="I2" s="97"/>
      <c r="J2" s="97"/>
      <c r="K2" s="96"/>
    </row>
    <row r="3" spans="2:11">
      <c r="B3" s="98"/>
      <c r="C3" s="98"/>
      <c r="D3" s="98"/>
      <c r="E3" s="98"/>
      <c r="F3" s="98"/>
      <c r="G3" s="98"/>
      <c r="H3" s="98"/>
      <c r="I3" s="98"/>
      <c r="J3" s="98"/>
      <c r="K3" s="191"/>
    </row>
    <row r="4" spans="2:11" ht="15.5">
      <c r="B4" s="101" t="s">
        <v>196</v>
      </c>
      <c r="C4" s="98"/>
      <c r="D4" s="98"/>
      <c r="E4" s="98"/>
      <c r="F4" s="98"/>
      <c r="G4" s="98"/>
      <c r="H4" s="98"/>
      <c r="I4" s="98"/>
      <c r="J4" s="98"/>
      <c r="K4" s="191"/>
    </row>
    <row r="5" spans="2:11">
      <c r="B5" s="101"/>
      <c r="C5" s="98" t="s">
        <v>197</v>
      </c>
      <c r="D5" s="98"/>
      <c r="E5" s="98"/>
      <c r="F5" s="98"/>
      <c r="G5" s="98"/>
      <c r="H5" s="98"/>
      <c r="I5" s="98"/>
      <c r="J5" s="98"/>
      <c r="K5" s="191"/>
    </row>
    <row r="6" spans="2:11">
      <c r="B6" s="97"/>
      <c r="C6" s="97"/>
      <c r="D6" s="98"/>
      <c r="E6" s="98"/>
      <c r="F6" s="98"/>
      <c r="G6" s="98"/>
      <c r="H6" s="98"/>
      <c r="I6" s="98"/>
      <c r="J6" s="98"/>
      <c r="K6" s="191"/>
    </row>
    <row r="7" spans="2:11" ht="15.5">
      <c r="B7" s="99" t="s">
        <v>3</v>
      </c>
      <c r="C7" s="98" t="s">
        <v>198</v>
      </c>
      <c r="D7" s="237"/>
      <c r="E7" s="238"/>
      <c r="F7" s="238"/>
      <c r="G7" s="98"/>
      <c r="H7" s="98"/>
      <c r="I7" s="98"/>
      <c r="J7" s="98"/>
      <c r="K7" s="191"/>
    </row>
    <row r="8" spans="2:11" ht="15.5">
      <c r="B8" s="99"/>
      <c r="C8" s="100" t="s">
        <v>189</v>
      </c>
      <c r="D8" s="98"/>
      <c r="E8" s="98"/>
      <c r="F8" s="98"/>
      <c r="G8" s="97"/>
      <c r="H8" s="97"/>
      <c r="I8" s="98"/>
      <c r="J8" s="98"/>
      <c r="K8" s="191"/>
    </row>
    <row r="9" spans="2:11">
      <c r="B9" s="97"/>
      <c r="C9" s="97"/>
      <c r="D9" s="97"/>
      <c r="E9" s="97"/>
      <c r="F9" s="97"/>
      <c r="G9" s="98"/>
      <c r="H9" s="98"/>
      <c r="I9" s="97"/>
      <c r="J9" s="97"/>
      <c r="K9" s="96"/>
    </row>
    <row r="10" spans="2:11">
      <c r="B10" s="99" t="s">
        <v>4</v>
      </c>
      <c r="C10" s="98" t="s">
        <v>210</v>
      </c>
      <c r="D10" s="98"/>
      <c r="E10" s="98"/>
      <c r="F10" s="98"/>
      <c r="G10" s="97"/>
      <c r="H10" s="97"/>
      <c r="I10" s="97"/>
      <c r="J10" s="97"/>
      <c r="K10" s="191"/>
    </row>
    <row r="11" spans="2:11" ht="15.5">
      <c r="B11" s="99"/>
      <c r="C11" s="98" t="s">
        <v>202</v>
      </c>
      <c r="D11" s="98"/>
      <c r="E11" s="98"/>
      <c r="F11" s="98"/>
      <c r="G11" s="98"/>
      <c r="H11" s="98"/>
      <c r="I11" s="98"/>
      <c r="J11" s="98"/>
      <c r="K11" s="191"/>
    </row>
    <row r="12" spans="2:11">
      <c r="B12" s="99"/>
      <c r="C12" s="98"/>
      <c r="D12" s="98"/>
      <c r="E12" s="98"/>
      <c r="F12" s="98"/>
      <c r="G12" s="97"/>
      <c r="H12" s="98"/>
      <c r="I12" s="98"/>
      <c r="J12" s="98"/>
      <c r="K12" s="191"/>
    </row>
    <row r="13" spans="2:11" ht="15.5">
      <c r="B13" s="99" t="s">
        <v>153</v>
      </c>
      <c r="C13" s="98" t="s">
        <v>203</v>
      </c>
      <c r="D13" s="98"/>
      <c r="E13" s="98"/>
      <c r="F13" s="98"/>
      <c r="G13" s="98"/>
      <c r="H13" s="98"/>
      <c r="I13" s="98"/>
      <c r="J13" s="98"/>
      <c r="K13" s="191"/>
    </row>
    <row r="14" spans="2:11">
      <c r="B14" s="99"/>
      <c r="C14" s="98"/>
      <c r="D14" s="98"/>
      <c r="E14" s="98"/>
      <c r="F14" s="98"/>
      <c r="G14" s="98"/>
      <c r="H14" s="98"/>
      <c r="I14" s="98"/>
      <c r="J14" s="98"/>
      <c r="K14" s="191"/>
    </row>
    <row r="15" spans="2:11">
      <c r="K15" s="96"/>
    </row>
    <row r="16" spans="2:11"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2:11" ht="15.5">
      <c r="B17" s="191"/>
      <c r="C17" s="246" t="s">
        <v>190</v>
      </c>
      <c r="D17" s="79"/>
      <c r="E17" s="247"/>
      <c r="F17" s="247"/>
      <c r="G17" s="79"/>
      <c r="H17" s="79"/>
    </row>
    <row r="18" spans="2:11" ht="15.5">
      <c r="B18" s="191"/>
      <c r="C18" s="248"/>
      <c r="D18" s="242" t="s">
        <v>13</v>
      </c>
      <c r="E18" s="219" t="s">
        <v>16</v>
      </c>
      <c r="F18" s="249" t="s">
        <v>123</v>
      </c>
      <c r="G18" s="243" t="s">
        <v>199</v>
      </c>
      <c r="H18" s="227"/>
    </row>
    <row r="19" spans="2:11" ht="15.5">
      <c r="B19" s="191"/>
      <c r="C19" s="250" t="s">
        <v>192</v>
      </c>
      <c r="D19" s="251">
        <v>3.3999999999999998E-9</v>
      </c>
      <c r="E19" s="252">
        <f>D19</f>
        <v>3.3999999999999998E-9</v>
      </c>
      <c r="F19" s="253"/>
      <c r="G19" s="254"/>
      <c r="H19" s="255"/>
    </row>
    <row r="20" spans="2:11" ht="15.5">
      <c r="B20" s="191"/>
      <c r="C20" s="250" t="s">
        <v>191</v>
      </c>
      <c r="D20" s="256">
        <v>5.4999999999999999E-6</v>
      </c>
      <c r="E20" s="257">
        <f>D20</f>
        <v>5.4999999999999999E-6</v>
      </c>
      <c r="F20" s="253"/>
      <c r="G20" s="254"/>
      <c r="H20" s="258"/>
    </row>
    <row r="21" spans="2:11" ht="15.5">
      <c r="B21" s="191"/>
      <c r="C21" s="250" t="s">
        <v>107</v>
      </c>
      <c r="D21" s="256">
        <v>5.6000000000000004E-12</v>
      </c>
      <c r="E21" s="257">
        <f>D21</f>
        <v>5.6000000000000004E-12</v>
      </c>
      <c r="F21" s="253"/>
      <c r="G21" s="254"/>
      <c r="H21" s="258"/>
    </row>
    <row r="22" spans="2:11" ht="15.5">
      <c r="B22" s="191"/>
      <c r="C22" s="259" t="s">
        <v>106</v>
      </c>
      <c r="D22" s="260">
        <v>2.8000000000000001E-39</v>
      </c>
      <c r="E22" s="261">
        <f>D22</f>
        <v>2.8000000000000001E-39</v>
      </c>
      <c r="F22" s="262"/>
      <c r="G22" s="263"/>
      <c r="H22" s="79"/>
    </row>
    <row r="23" spans="2:11">
      <c r="B23" s="264"/>
      <c r="C23" s="79"/>
      <c r="D23" s="79"/>
      <c r="E23" s="247"/>
      <c r="F23" s="247"/>
      <c r="G23" s="79"/>
      <c r="H23" s="79"/>
    </row>
    <row r="24" spans="2:11">
      <c r="B24" s="264"/>
      <c r="C24" s="79"/>
      <c r="D24" s="79"/>
      <c r="E24" s="255"/>
      <c r="F24" s="247"/>
      <c r="G24" s="79"/>
      <c r="H24" s="79"/>
    </row>
    <row r="25" spans="2:11">
      <c r="B25" s="264"/>
      <c r="C25" s="246" t="s">
        <v>211</v>
      </c>
      <c r="D25" s="191"/>
      <c r="E25" s="191"/>
      <c r="F25" s="191"/>
      <c r="G25" s="191"/>
      <c r="H25" s="191"/>
      <c r="I25" s="73"/>
      <c r="J25" s="73"/>
    </row>
    <row r="26" spans="2:11" ht="15.5">
      <c r="B26" s="264"/>
      <c r="C26" s="89"/>
      <c r="D26" s="88"/>
      <c r="E26" s="265" t="s">
        <v>204</v>
      </c>
      <c r="F26" s="265" t="s">
        <v>205</v>
      </c>
      <c r="G26" s="266" t="s">
        <v>206</v>
      </c>
      <c r="H26" s="79"/>
    </row>
    <row r="27" spans="2:11" ht="15.5">
      <c r="B27" s="264"/>
      <c r="C27" s="81"/>
      <c r="D27" s="241" t="s">
        <v>209</v>
      </c>
      <c r="E27" s="267" t="s">
        <v>207</v>
      </c>
      <c r="F27" s="267" t="s">
        <v>200</v>
      </c>
      <c r="G27" s="268" t="s">
        <v>208</v>
      </c>
      <c r="H27" s="79"/>
    </row>
    <row r="28" spans="2:11">
      <c r="B28" s="264"/>
      <c r="C28" s="84" t="s">
        <v>12</v>
      </c>
      <c r="D28" s="269" t="s">
        <v>195</v>
      </c>
      <c r="E28" s="269" t="s">
        <v>195</v>
      </c>
      <c r="F28" s="269" t="s">
        <v>195</v>
      </c>
      <c r="G28" s="270" t="s">
        <v>195</v>
      </c>
      <c r="H28" s="79"/>
    </row>
    <row r="29" spans="2:11">
      <c r="B29" s="264"/>
      <c r="C29" s="83">
        <v>7</v>
      </c>
      <c r="D29" s="82"/>
      <c r="E29" s="271"/>
      <c r="F29" s="271"/>
      <c r="G29" s="272"/>
      <c r="H29" s="79"/>
      <c r="K29" s="73"/>
    </row>
    <row r="30" spans="2:11">
      <c r="B30" s="264"/>
      <c r="C30" s="81">
        <v>8</v>
      </c>
      <c r="D30" s="78"/>
      <c r="E30" s="76"/>
      <c r="F30" s="76"/>
      <c r="G30" s="273"/>
      <c r="H30" s="79"/>
      <c r="K30" s="80"/>
    </row>
    <row r="31" spans="2:11">
      <c r="B31" s="264"/>
      <c r="C31" s="81">
        <v>9</v>
      </c>
      <c r="D31" s="78"/>
      <c r="E31" s="76"/>
      <c r="F31" s="76"/>
      <c r="G31" s="273"/>
      <c r="H31" s="79"/>
      <c r="K31" s="74"/>
    </row>
    <row r="32" spans="2:11">
      <c r="B32" s="264"/>
      <c r="C32" s="81">
        <v>10</v>
      </c>
      <c r="D32" s="78"/>
      <c r="E32" s="76"/>
      <c r="F32" s="76"/>
      <c r="G32" s="273"/>
      <c r="H32" s="79"/>
      <c r="K32" s="75"/>
    </row>
    <row r="33" spans="2:11">
      <c r="B33" s="264"/>
      <c r="C33" s="81">
        <v>11</v>
      </c>
      <c r="D33" s="78"/>
      <c r="E33" s="76"/>
      <c r="F33" s="76"/>
      <c r="G33" s="273"/>
      <c r="H33" s="79"/>
      <c r="K33" s="75"/>
    </row>
    <row r="34" spans="2:11">
      <c r="B34" s="264"/>
      <c r="C34" s="81">
        <v>12</v>
      </c>
      <c r="D34" s="78"/>
      <c r="E34" s="76"/>
      <c r="F34" s="76"/>
      <c r="G34" s="273"/>
      <c r="H34" s="79"/>
      <c r="K34" s="75"/>
    </row>
    <row r="35" spans="2:11">
      <c r="B35" s="264"/>
      <c r="C35" s="81">
        <v>13</v>
      </c>
      <c r="D35" s="78"/>
      <c r="E35" s="76"/>
      <c r="F35" s="76"/>
      <c r="G35" s="273"/>
      <c r="H35" s="79"/>
      <c r="K35" s="75"/>
    </row>
    <row r="36" spans="2:11">
      <c r="B36" s="264"/>
      <c r="C36" s="239">
        <v>14</v>
      </c>
      <c r="D36" s="240"/>
      <c r="E36" s="274"/>
      <c r="F36" s="274"/>
      <c r="G36" s="275"/>
      <c r="H36" s="79"/>
      <c r="K36" s="75"/>
    </row>
    <row r="37" spans="2:11">
      <c r="B37" s="264"/>
      <c r="C37" s="79"/>
      <c r="D37" s="79"/>
      <c r="E37" s="247"/>
      <c r="F37" s="247"/>
      <c r="G37" s="79"/>
      <c r="H37" s="79"/>
      <c r="K37" s="75"/>
    </row>
    <row r="38" spans="2:11">
      <c r="B38" s="96"/>
      <c r="C38" s="79"/>
      <c r="D38" s="79"/>
      <c r="E38" s="247"/>
      <c r="F38" s="191"/>
      <c r="G38" s="191"/>
      <c r="H38" s="79"/>
      <c r="K38" s="80"/>
    </row>
    <row r="39" spans="2:11" ht="15.5">
      <c r="B39" s="264"/>
      <c r="C39" s="246" t="s">
        <v>212</v>
      </c>
      <c r="D39" s="191"/>
      <c r="E39" s="191"/>
      <c r="F39" s="247"/>
      <c r="G39" s="247"/>
      <c r="H39" s="79"/>
    </row>
    <row r="40" spans="2:11" ht="16.5">
      <c r="B40" s="264"/>
      <c r="C40" s="89" t="s">
        <v>201</v>
      </c>
      <c r="D40" s="244" t="s">
        <v>193</v>
      </c>
      <c r="E40" s="266" t="s">
        <v>200</v>
      </c>
      <c r="F40" s="247"/>
      <c r="G40" s="247"/>
      <c r="H40" s="79"/>
      <c r="K40" s="106"/>
    </row>
    <row r="41" spans="2:11">
      <c r="B41" s="264"/>
      <c r="C41" s="84" t="s">
        <v>194</v>
      </c>
      <c r="D41" s="269" t="s">
        <v>195</v>
      </c>
      <c r="E41" s="276" t="s">
        <v>195</v>
      </c>
      <c r="F41" s="247"/>
      <c r="G41" s="76"/>
      <c r="H41" s="79"/>
      <c r="K41" s="106"/>
    </row>
    <row r="42" spans="2:11">
      <c r="B42" s="264"/>
      <c r="C42" s="81">
        <f>C43/10</f>
        <v>3.0000000000000003E-4</v>
      </c>
      <c r="D42" s="253"/>
      <c r="E42" s="273"/>
      <c r="F42" s="247"/>
      <c r="G42" s="79"/>
      <c r="H42" s="79"/>
      <c r="K42" s="106"/>
    </row>
    <row r="43" spans="2:11">
      <c r="B43" s="264"/>
      <c r="C43" s="81">
        <f>C44/10</f>
        <v>3.0000000000000001E-3</v>
      </c>
      <c r="D43" s="253"/>
      <c r="E43" s="273"/>
      <c r="F43" s="247"/>
      <c r="G43" s="79"/>
      <c r="H43" s="79"/>
      <c r="K43" s="106"/>
    </row>
    <row r="44" spans="2:11">
      <c r="B44" s="264"/>
      <c r="C44" s="81">
        <f>C45/10</f>
        <v>0.03</v>
      </c>
      <c r="D44" s="253"/>
      <c r="E44" s="273"/>
      <c r="F44" s="247"/>
      <c r="G44" s="79"/>
      <c r="H44" s="79"/>
    </row>
    <row r="45" spans="2:11">
      <c r="B45" s="264"/>
      <c r="C45" s="81">
        <f>C46/10</f>
        <v>0.3</v>
      </c>
      <c r="D45" s="253"/>
      <c r="E45" s="273"/>
      <c r="F45" s="247"/>
      <c r="G45" s="79"/>
      <c r="H45" s="79"/>
    </row>
    <row r="46" spans="2:11">
      <c r="B46" s="264"/>
      <c r="C46" s="81">
        <f>C47/10</f>
        <v>3</v>
      </c>
      <c r="D46" s="253"/>
      <c r="E46" s="273"/>
      <c r="F46" s="247"/>
      <c r="G46" s="79"/>
      <c r="H46" s="79"/>
    </row>
    <row r="47" spans="2:11">
      <c r="B47" s="264"/>
      <c r="C47" s="239">
        <v>30</v>
      </c>
      <c r="D47" s="262"/>
      <c r="E47" s="275"/>
      <c r="F47" s="247"/>
      <c r="G47" s="79"/>
      <c r="H47" s="79"/>
    </row>
    <row r="48" spans="2:11">
      <c r="B48" s="264"/>
      <c r="C48" s="79"/>
      <c r="D48" s="79"/>
      <c r="E48" s="247"/>
      <c r="F48" s="247"/>
      <c r="G48" s="79"/>
      <c r="H48" s="79"/>
    </row>
    <row r="49" spans="2:8" ht="15.5">
      <c r="B49" s="264"/>
      <c r="C49" s="79" t="s">
        <v>213</v>
      </c>
      <c r="D49" s="79">
        <v>106</v>
      </c>
      <c r="E49" s="79" t="s">
        <v>108</v>
      </c>
      <c r="F49" s="247"/>
      <c r="G49" s="79"/>
      <c r="H49" s="79"/>
    </row>
  </sheetData>
  <pageMargins left="0.7" right="0.7" top="0.75" bottom="0.75" header="0.3" footer="0.3"/>
  <pageSetup orientation="portrait" r:id="rId1"/>
  <headerFooter>
    <oddHeader>&amp;L&amp;A&amp;R&amp;F</oddHeader>
    <oddFooter>&amp;CBrian M. Tissue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7.A free metal</vt:lpstr>
      <vt:lpstr>7.B metal hydrolysis</vt:lpstr>
      <vt:lpstr>7.C stepwise complexation</vt:lpstr>
      <vt:lpstr>7.D precipitation order</vt:lpstr>
      <vt:lpstr>7.E intrinsic solubility</vt:lpstr>
      <vt:lpstr>7.F ionic strength</vt:lpstr>
      <vt:lpstr>7.G common 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2018-10-31T16:35:12Z</cp:lastPrinted>
  <dcterms:created xsi:type="dcterms:W3CDTF">1997-09-17T15:09:25Z</dcterms:created>
  <dcterms:modified xsi:type="dcterms:W3CDTF">2018-10-31T16:37:43Z</dcterms:modified>
</cp:coreProperties>
</file>