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83" yWindow="645" windowWidth="7211" windowHeight="4062" tabRatio="808"/>
  </bookViews>
  <sheets>
    <sheet name="notes" sheetId="15" r:id="rId1"/>
    <sheet name="2.A sample-prep" sheetId="44" r:id="rId2"/>
    <sheet name="2.B single-extraction" sheetId="45" r:id="rId3"/>
    <sheet name="2.C multiple-extractions" sheetId="46" r:id="rId4"/>
    <sheet name="2.D extraction-volume" sheetId="47" r:id="rId5"/>
    <sheet name="2.E percent recovery" sheetId="48" r:id="rId6"/>
  </sheets>
  <calcPr calcId="145621"/>
</workbook>
</file>

<file path=xl/calcChain.xml><?xml version="1.0" encoding="utf-8"?>
<calcChain xmlns="http://schemas.openxmlformats.org/spreadsheetml/2006/main">
  <c r="F55" i="47" l="1"/>
  <c r="F54" i="47"/>
  <c r="F52" i="47"/>
  <c r="F51" i="47"/>
  <c r="F49" i="47"/>
  <c r="F48" i="47"/>
  <c r="F46" i="47"/>
  <c r="F45" i="47"/>
  <c r="F43" i="47"/>
  <c r="F42" i="47"/>
  <c r="F40" i="47"/>
  <c r="F39" i="47"/>
  <c r="F37" i="47"/>
  <c r="F36" i="47"/>
  <c r="F35" i="47"/>
  <c r="F33" i="47"/>
  <c r="F32" i="47"/>
  <c r="F31" i="47"/>
  <c r="D27" i="47"/>
  <c r="D26" i="47"/>
  <c r="D54" i="47" s="1"/>
  <c r="E54" i="47" s="1"/>
  <c r="D28" i="46"/>
  <c r="D27" i="46"/>
  <c r="D26" i="46"/>
  <c r="D25" i="46"/>
  <c r="D20" i="46"/>
  <c r="D19" i="46"/>
  <c r="D18" i="46"/>
  <c r="D17" i="46"/>
  <c r="D32" i="47" l="1"/>
  <c r="E32" i="47" s="1"/>
  <c r="D35" i="47"/>
  <c r="E35" i="47" s="1"/>
  <c r="D37" i="47"/>
  <c r="E37" i="47" s="1"/>
  <c r="D40" i="47"/>
  <c r="E40" i="47" s="1"/>
  <c r="D43" i="47"/>
  <c r="E43" i="47" s="1"/>
  <c r="D46" i="47"/>
  <c r="E46" i="47" s="1"/>
  <c r="D49" i="47"/>
  <c r="E49" i="47" s="1"/>
  <c r="D52" i="47"/>
  <c r="E52" i="47" s="1"/>
  <c r="D55" i="47"/>
  <c r="E55" i="47" s="1"/>
  <c r="D31" i="47"/>
  <c r="E31" i="47" s="1"/>
  <c r="D33" i="47"/>
  <c r="E33" i="47" s="1"/>
  <c r="D36" i="47"/>
  <c r="E36" i="47" s="1"/>
  <c r="D39" i="47"/>
  <c r="E39" i="47" s="1"/>
  <c r="D42" i="47"/>
  <c r="E42" i="47" s="1"/>
  <c r="D45" i="47"/>
  <c r="E45" i="47" s="1"/>
  <c r="D48" i="47"/>
  <c r="E48" i="47" s="1"/>
  <c r="D51" i="47"/>
  <c r="E51" i="47" s="1"/>
  <c r="B2" i="15" l="1"/>
</calcChain>
</file>

<file path=xl/sharedStrings.xml><?xml version="1.0" encoding="utf-8"?>
<sst xmlns="http://schemas.openxmlformats.org/spreadsheetml/2006/main" count="277" uniqueCount="194">
  <si>
    <t>Worksheets in this file</t>
  </si>
  <si>
    <t>Background</t>
  </si>
  <si>
    <t xml:space="preserve">ver. </t>
  </si>
  <si>
    <t xml:space="preserve">1. </t>
  </si>
  <si>
    <t xml:space="preserve">2. </t>
  </si>
  <si>
    <t xml:space="preserve">3. </t>
  </si>
  <si>
    <t>notes</t>
  </si>
  <si>
    <t>This page with background information.</t>
  </si>
  <si>
    <t>Each worksheet has instructions in the blue shaded box.</t>
  </si>
  <si>
    <t>analyte</t>
  </si>
  <si>
    <t>acetic acid</t>
  </si>
  <si>
    <t>ethanol</t>
  </si>
  <si>
    <t>Sample Preparation</t>
  </si>
  <si>
    <t>Sequential Liquid-Liquid Extractions</t>
  </si>
  <si>
    <t>µg</t>
  </si>
  <si>
    <t>Vitamin A</t>
  </si>
  <si>
    <t>Vitamin D</t>
  </si>
  <si>
    <t>Vitamin E</t>
  </si>
  <si>
    <t>Vitamin K</t>
  </si>
  <si>
    <t xml:space="preserve">Add internal standard solution (δ-tocopherol) and ultrasonicate an additional 5 min. </t>
  </si>
  <si>
    <t xml:space="preserve">Combine hexane layers with additional pure hexane in a 50.0 mL volumetric flask and mix. </t>
  </si>
  <si>
    <t>Analyze by liquid chromatography with UV-vis absorbance detection.</t>
  </si>
  <si>
    <t>Remove 10.0 mL of extract, evaporated to dryness under nitrogen, and reconstituted in 1.0 mL of ethanol.</t>
  </si>
  <si>
    <t>measure weights to 0.01 g unless specified otherwise.</t>
  </si>
  <si>
    <t>Refer to Chapter 2 in the text for equations and explanations.</t>
  </si>
  <si>
    <t>For exercises 2.2, 2.3, and 2.4 you can use extraction.xlsx rather than writing your own formulas.</t>
  </si>
  <si>
    <t>Retinyl Acetate</t>
  </si>
  <si>
    <t>α-Tocopheryl Acetate</t>
  </si>
  <si>
    <t>Ergocalciferol</t>
  </si>
  <si>
    <t>Phylloquinone</t>
  </si>
  <si>
    <t>each tablet contains:</t>
  </si>
  <si>
    <t>Initial Preparation</t>
  </si>
  <si>
    <t xml:space="preserve">Place in an ultrasonicating bath for 10 min. </t>
  </si>
  <si>
    <t>Add internal standard solutions containing retinyl acetate-d6, vitamin K1-d4, and vitamin D2-d3, respectively.</t>
  </si>
  <si>
    <t xml:space="preserve">Extract analytes into hexane by shaking overnight. Perform the extraction five times. </t>
  </si>
  <si>
    <t>Combine hexane extracts, add pure hexane to make up to 50.0 mL in a volumetric flask, mix.</t>
  </si>
  <si>
    <t xml:space="preserve">Extract analytes into hexane by shaking overnight. </t>
  </si>
  <si>
    <t>f.w. (g/mol)</t>
  </si>
  <si>
    <t>compound</t>
  </si>
  <si>
    <t>methanol</t>
  </si>
  <si>
    <t>acetone</t>
  </si>
  <si>
    <t>1-hexanol</t>
  </si>
  <si>
    <t>benzene</t>
  </si>
  <si>
    <t>1-octanol</t>
  </si>
  <si>
    <t>cyclohexane</t>
  </si>
  <si>
    <t>hexane</t>
  </si>
  <si>
    <t>octane</t>
  </si>
  <si>
    <t>n</t>
  </si>
  <si>
    <t>the water sample is 10 mL</t>
  </si>
  <si>
    <t>diethyl ether</t>
  </si>
  <si>
    <t>Determining extraction fractions for single extractions.</t>
  </si>
  <si>
    <t>Determining optimum extraction conditions to minimize extractant volume.</t>
  </si>
  <si>
    <t>Overall extraction efficiency in a multistep procedure.</t>
  </si>
  <si>
    <t>Tracking dilution in multistep procedures.</t>
  </si>
  <si>
    <r>
      <t>log</t>
    </r>
    <r>
      <rPr>
        <i/>
        <sz val="10"/>
        <rFont val="Arial"/>
        <family val="2"/>
      </rPr>
      <t>P</t>
    </r>
  </si>
  <si>
    <r>
      <rPr>
        <i/>
        <sz val="10"/>
        <rFont val="Arial"/>
        <family val="2"/>
      </rPr>
      <t>K</t>
    </r>
    <r>
      <rPr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>'</t>
    </r>
  </si>
  <si>
    <t>Determine the extraction efficiency for a single extraction using an equal volume of the organic solvent.</t>
  </si>
  <si>
    <t>The water sample volume is 10 mL.</t>
  </si>
  <si>
    <t>Extract &gt; 95 % of each solute to the organic phase.</t>
  </si>
  <si>
    <t>Extract &gt; 99 % of each solute to the organic phase.</t>
  </si>
  <si>
    <t>Single Liquid-Liquid Extraction</t>
  </si>
  <si>
    <t>Optimizing a Liquid-Liquid Extraction</t>
  </si>
  <si>
    <t>doing more than 10 extractions is too time consuming</t>
  </si>
  <si>
    <t>organic phase</t>
  </si>
  <si>
    <t>mL</t>
  </si>
  <si>
    <t>Constraints:</t>
  </si>
  <si>
    <t xml:space="preserve">An accepted method uses diethyl ether to extract acetic acid from water samples. </t>
  </si>
  <si>
    <t>the extraction should transfer &gt; 99.5 % of the acetic acid</t>
  </si>
  <si>
    <t>Hints:</t>
  </si>
  <si>
    <t>Percent Recovery and Internal Standard Calibration</t>
  </si>
  <si>
    <t>Use the data for the following calculations.</t>
  </si>
  <si>
    <t>Sample cleanup for norepinephrine and epinephrine in plasma</t>
  </si>
  <si>
    <t>Simple Solid Phase Extraction and HPLC Analysis of Catecholamines in Plasma</t>
  </si>
  <si>
    <t>copyright 1997, Sigma-Aldrich Co.</t>
  </si>
  <si>
    <t>Supelco Application Note 66</t>
  </si>
  <si>
    <t>procedure adapted from:</t>
  </si>
  <si>
    <t>norepinephrine</t>
  </si>
  <si>
    <t>epinephrine</t>
  </si>
  <si>
    <t>signal (pA)</t>
  </si>
  <si>
    <t>Measurement Results:</t>
  </si>
  <si>
    <t>Determine the percent recovery of the internal standard.</t>
  </si>
  <si>
    <t>Dihydroxybenzylamine Calibration Data:</t>
  </si>
  <si>
    <t>Determine the concentration of the two unknowns in the plasma sample.</t>
  </si>
  <si>
    <t>Analysis Information and Assumptions:</t>
  </si>
  <si>
    <t>LINEST</t>
  </si>
  <si>
    <t>%</t>
  </si>
  <si>
    <t>percent recovery</t>
  </si>
  <si>
    <t>conc (pg/500 μL)</t>
  </si>
  <si>
    <t>Condition SPE column with 0.5 mL of 0.5 M HCl.</t>
  </si>
  <si>
    <t>add 1 mL water to remove excess acid.</t>
  </si>
  <si>
    <t>Mix 500 μL plasma with 500 μL water and load on SPE column.</t>
  </si>
  <si>
    <t>Adjust vacuum manifold to pass sample through the tube at 0.25 mL/min.</t>
  </si>
  <si>
    <t>Wash with two 1 mL portions of water.</t>
  </si>
  <si>
    <t>Add internal standard (400 pg dihydroxybenzylamine in 50 μL water) and 250 μL water dropwise.</t>
  </si>
  <si>
    <t>Elute analytes with 250 μL 0.2 M perchloric acid dropwise.</t>
  </si>
  <si>
    <t>Collect eluate in a graduated vial and add water to make up to exactly 500 μL.</t>
  </si>
  <si>
    <t>Analze by liquid chromatography with electrochemical detection.</t>
  </si>
  <si>
    <t xml:space="preserve">A sample preparation procedure, calibration data, and analytical results are listed to the left. </t>
  </si>
  <si>
    <t>The response of the chromatography analysis is linear in the concentration range of the analyte.</t>
  </si>
  <si>
    <t>Other details of the chromatographic analysis are not important.</t>
  </si>
  <si>
    <t>The measurement procedure is identical for the sample and the calibration standards.</t>
  </si>
  <si>
    <t>plasma conc (pg/mL)</t>
  </si>
  <si>
    <t>Journal of Chromatography A, 690 (1995) 237-242</t>
  </si>
  <si>
    <t>Manni, G.; Caron, F.</t>
  </si>
  <si>
    <t>Calibration and determination of volatile fatty acids in waste
leachates by gas chromatography</t>
  </si>
  <si>
    <t>CRC Handbook of Chemistry and Physics</t>
  </si>
  <si>
    <t>the percent recovery of the analytes is expected to be the same as the internal standards</t>
  </si>
  <si>
    <t>the analytes and internal standard have the same sensitivity in the analytical measurement</t>
  </si>
  <si>
    <t>Position a 1 mL SPE tube with carboxylic acid stationary phase on a vacuum manifold.</t>
  </si>
  <si>
    <t>Measurement of Retinyl Acetate, α-Tocopheryl Acetate, Ergocalciferol, and Phylloquinone (Phytonadione).</t>
  </si>
  <si>
    <t>Measurement of Carotenoids, Retinyl Acetate, and α-Tocopheryl Acetate</t>
  </si>
  <si>
    <t xml:space="preserve">Procedures adapted from: </t>
  </si>
  <si>
    <t>concentration</t>
  </si>
  <si>
    <t xml:space="preserve">sample mass: </t>
  </si>
  <si>
    <t xml:space="preserve">tablet mass: </t>
  </si>
  <si>
    <t xml:space="preserve">extract volume: </t>
  </si>
  <si>
    <t>The internal standards are deuterated versions of the analytes.</t>
  </si>
  <si>
    <t>grind 20 tablets to a fine powder using a mortar and pestle  (each tablet is 1.5 g)</t>
  </si>
  <si>
    <t>amount</t>
  </si>
  <si>
    <t>per g</t>
  </si>
  <si>
    <t>---</t>
  </si>
  <si>
    <t>NIST SRM 3280 Certificate of Analysis</t>
  </si>
  <si>
    <t>NIST Analyses for Carotenoids and Fat-Soluble Vitamins</t>
  </si>
  <si>
    <t>https://www-s.nist.gov/srmors/view_cert.cfm?srm=3280</t>
  </si>
  <si>
    <t>vitamin A</t>
  </si>
  <si>
    <t>vitamin D</t>
  </si>
  <si>
    <t>vitamin E</t>
  </si>
  <si>
    <t>vitamin K</t>
  </si>
  <si>
    <t>2.D extraction-volume</t>
  </si>
  <si>
    <t>2.E percent-recovery</t>
  </si>
  <si>
    <t>2.A sample-prep</t>
  </si>
  <si>
    <t>2.B single-extraction</t>
  </si>
  <si>
    <t>2.C multiple-extractions</t>
  </si>
  <si>
    <t>acetic acid distribution constants</t>
  </si>
  <si>
    <t>Determine optimal conditions for extracting acetic acid from a water sample with 1-octanol.</t>
  </si>
  <si>
    <t>Determine the optimal conditions from the results.</t>
  </si>
  <si>
    <r>
      <rPr>
        <i/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aq</t>
    </r>
    <r>
      <rPr>
        <sz val="10"/>
        <rFont val="Calibri"/>
        <family val="2"/>
        <scheme val="minor"/>
      </rPr>
      <t xml:space="preserve"> (mL)</t>
    </r>
  </si>
  <si>
    <r>
      <t xml:space="preserve">≥ 200 mL for most values of </t>
    </r>
    <r>
      <rPr>
        <i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>.</t>
    </r>
  </si>
  <si>
    <r>
      <t xml:space="preserve">You want to determine if changing the extraction solvent to 1-octanol can reduce </t>
    </r>
    <r>
      <rPr>
        <i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 and the amount of solvent.</t>
    </r>
  </si>
  <si>
    <r>
      <t>The log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and distribution constants for acetic acid are given in the top table to the left.</t>
    </r>
  </si>
  <si>
    <r>
      <rPr>
        <i/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org</t>
    </r>
    <r>
      <rPr>
        <sz val="10"/>
        <rFont val="Calibri"/>
        <family val="2"/>
        <scheme val="minor"/>
      </rPr>
      <t xml:space="preserve"> (mL)</t>
    </r>
  </si>
  <si>
    <r>
      <rPr>
        <i/>
        <sz val="10"/>
        <rFont val="Calibri"/>
        <family val="2"/>
      </rPr>
      <t>α</t>
    </r>
    <r>
      <rPr>
        <vertAlign val="subscript"/>
        <sz val="10"/>
        <rFont val="Calibri"/>
        <family val="2"/>
        <scheme val="minor"/>
      </rPr>
      <t>S(aq)</t>
    </r>
  </si>
  <si>
    <r>
      <rPr>
        <i/>
        <sz val="10"/>
        <rFont val="Calibri"/>
        <family val="2"/>
      </rPr>
      <t>α</t>
    </r>
    <r>
      <rPr>
        <vertAlign val="subscript"/>
        <sz val="10"/>
        <rFont val="Calibri"/>
        <family val="2"/>
        <scheme val="minor"/>
      </rPr>
      <t>S(org)</t>
    </r>
  </si>
  <si>
    <r>
      <rPr>
        <i/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total</t>
    </r>
    <r>
      <rPr>
        <sz val="10"/>
        <rFont val="Calibri"/>
        <family val="2"/>
        <scheme val="minor"/>
      </rPr>
      <t xml:space="preserve"> (mL)</t>
    </r>
  </si>
  <si>
    <r>
      <t xml:space="preserve">the total extractant volume should be less than </t>
    </r>
    <r>
      <rPr>
        <sz val="10"/>
        <rFont val="Calibri"/>
        <family val="2"/>
      </rPr>
      <t>≈</t>
    </r>
    <r>
      <rPr>
        <sz val="10"/>
        <rFont val="Calibri"/>
        <family val="2"/>
        <scheme val="minor"/>
      </rPr>
      <t xml:space="preserve"> 150 mL</t>
    </r>
  </si>
  <si>
    <r>
      <t xml:space="preserve">Vary </t>
    </r>
    <r>
      <rPr>
        <i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 (3,4,5,...) and </t>
    </r>
    <r>
      <rPr>
        <i/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S(org)</t>
    </r>
    <r>
      <rPr>
        <sz val="10"/>
        <rFont val="Calibri"/>
        <family val="2"/>
        <scheme val="minor"/>
      </rPr>
      <t xml:space="preserve"> (50, 100, 150 mL,...) to find extraction efficiencies.</t>
    </r>
  </si>
  <si>
    <r>
      <t xml:space="preserve">For larger </t>
    </r>
    <r>
      <rPr>
        <i/>
        <sz val="10"/>
        <rFont val="Calibri"/>
        <family val="2"/>
        <scheme val="minor"/>
      </rPr>
      <t>n</t>
    </r>
    <r>
      <rPr>
        <sz val="10"/>
        <rFont val="Calibri"/>
        <family val="2"/>
        <scheme val="minor"/>
      </rPr>
      <t xml:space="preserve">, refine </t>
    </r>
    <r>
      <rPr>
        <i/>
        <sz val="10"/>
        <rFont val="Calibri"/>
        <family val="2"/>
        <scheme val="minor"/>
      </rPr>
      <t>V</t>
    </r>
    <r>
      <rPr>
        <vertAlign val="subscript"/>
        <sz val="10"/>
        <rFont val="Calibri"/>
        <family val="2"/>
        <scheme val="minor"/>
      </rPr>
      <t>S(org)</t>
    </r>
    <r>
      <rPr>
        <sz val="10"/>
        <rFont val="Calibri"/>
        <family val="2"/>
        <scheme val="minor"/>
      </rPr>
      <t xml:space="preserve"> in smaller increments to find conditions that give &gt; 99.5 extraction.</t>
    </r>
  </si>
  <si>
    <r>
      <t>diethyl ether log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from:</t>
    </r>
  </si>
  <si>
    <r>
      <t>Write a formula to convert the log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values to </t>
    </r>
    <r>
      <rPr>
        <i/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D</t>
    </r>
    <r>
      <rPr>
        <i/>
        <sz val="10"/>
        <rFont val="Calibri"/>
        <family val="2"/>
        <scheme val="minor"/>
      </rPr>
      <t>'</t>
    </r>
    <r>
      <rPr>
        <sz val="10"/>
        <rFont val="Calibri"/>
        <family val="2"/>
        <scheme val="minor"/>
      </rPr>
      <t>.</t>
    </r>
  </si>
  <si>
    <r>
      <t>Convert α</t>
    </r>
    <r>
      <rPr>
        <vertAlign val="subscript"/>
        <sz val="10"/>
        <rFont val="Calibri"/>
        <family val="2"/>
        <scheme val="minor"/>
      </rPr>
      <t>S(aq)</t>
    </r>
    <r>
      <rPr>
        <sz val="10"/>
        <rFont val="Calibri"/>
        <family val="2"/>
        <scheme val="minor"/>
      </rPr>
      <t xml:space="preserve"> to </t>
    </r>
    <r>
      <rPr>
        <i/>
        <sz val="10"/>
        <rFont val="Calibri"/>
        <family val="2"/>
      </rPr>
      <t>α</t>
    </r>
    <r>
      <rPr>
        <vertAlign val="subscript"/>
        <sz val="10"/>
        <rFont val="Calibri"/>
        <family val="2"/>
        <scheme val="minor"/>
      </rPr>
      <t>S(org)</t>
    </r>
    <r>
      <rPr>
        <sz val="10"/>
        <rFont val="Calibri"/>
        <family val="2"/>
        <scheme val="minor"/>
      </rPr>
      <t>.</t>
    </r>
  </si>
  <si>
    <r>
      <t>log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values from:</t>
    </r>
  </si>
  <si>
    <t>You-Try-It 2.A</t>
  </si>
  <si>
    <t>Table 2.A</t>
  </si>
  <si>
    <t>Procedure 2.A.1</t>
  </si>
  <si>
    <t>Procedure 2.A.2</t>
  </si>
  <si>
    <t>The table also provides formula weights, but these are not needed to answer the questions.</t>
  </si>
  <si>
    <t>Two sample preparations for vitamin tablets are listed in Procedures 2.A.1 and 2.A.2.</t>
  </si>
  <si>
    <t>1 IU is the biological equivalent of:</t>
  </si>
  <si>
    <t>IU</t>
  </si>
  <si>
    <t>You-Try-It 2.C</t>
  </si>
  <si>
    <t>You-Try-It 2.B</t>
  </si>
  <si>
    <t>You-Try-It 2.D</t>
  </si>
  <si>
    <t>You-Try-It 2.E</t>
  </si>
  <si>
    <t>Table 2.A lists the amount of each vitamin in a tablet and the conversion factors for vitamin units (IU).</t>
  </si>
  <si>
    <t>The details of the actual analysis are omitted, as they are not necessary to answer the questions.</t>
  </si>
  <si>
    <t xml:space="preserve">Dissolve a 0.60 g portion of the powder in EDTA solution at 45 °C. </t>
  </si>
  <si>
    <t>Table 2.B.1</t>
  </si>
  <si>
    <t>Table 2.B.2</t>
  </si>
  <si>
    <r>
      <t>Table 2.B.1 and 2.B.2 give log</t>
    </r>
    <r>
      <rPr>
        <i/>
        <sz val="10"/>
        <rFont val="Calibri"/>
        <family val="2"/>
        <scheme val="minor"/>
      </rPr>
      <t>P</t>
    </r>
    <r>
      <rPr>
        <sz val="10"/>
        <rFont val="Calibri"/>
        <family val="2"/>
        <scheme val="minor"/>
      </rPr>
      <t xml:space="preserve"> values for a series of solutes for an octanol-water extraction.</t>
    </r>
  </si>
  <si>
    <t>Table 2.B.2 from worksheet 2.B is copied here.</t>
  </si>
  <si>
    <t>Check that the results do not change on copying the formulas.</t>
  </si>
  <si>
    <t>Table 2.C.1 Extract &gt; 95 %</t>
  </si>
  <si>
    <t>Table 2.C.2 Extract &gt; 99 %</t>
  </si>
  <si>
    <t>Copy the formulas for alpha that you entered on worksheet 2.B.</t>
  </si>
  <si>
    <t>Determine the number of sequential extractions that are necessary to achieve the following efficiencies.</t>
  </si>
  <si>
    <t>Again use equal volumes of the aqueous and organic phases.</t>
  </si>
  <si>
    <t>Dissolve a 2 g portion of the powder in dilute hydrochloric acid and ultrasonicate at 37 °C for 25 min.</t>
  </si>
  <si>
    <t xml:space="preserve">Perform at least three subsequent hexane extractions (1 h on the shaker) until organic layer is colorless. </t>
  </si>
  <si>
    <t>Analyze solution by liquid chromatography/mass spectrometry (LC/MS).</t>
  </si>
  <si>
    <t xml:space="preserve">    2. Calculate the ppm concentrations of vitamins A and E in the final extract solution for Procedure 2.A.2.</t>
  </si>
  <si>
    <t xml:space="preserve">    1. Calculate the ppm concentrations of vitamins A, D, E and K in the final extract solution for Procedure 2.A.1.</t>
  </si>
  <si>
    <t xml:space="preserve">extract fraction: </t>
  </si>
  <si>
    <t>(The internal standards are measured simultaneously without affecting the analyte measurement.)</t>
  </si>
  <si>
    <r>
      <t>Write a formula to find the fraction remaining in the aqueous phase, α</t>
    </r>
    <r>
      <rPr>
        <vertAlign val="subscript"/>
        <sz val="10"/>
        <rFont val="Calibri"/>
        <family val="2"/>
        <scheme val="minor"/>
      </rPr>
      <t>S(aq)</t>
    </r>
    <r>
      <rPr>
        <sz val="10"/>
        <rFont val="Calibri"/>
        <family val="2"/>
        <scheme val="minor"/>
      </rPr>
      <t>.</t>
    </r>
  </si>
  <si>
    <r>
      <t>The extraction calculations in Table 2.D.1 show that the total organic volume is high, e.g.:</t>
    </r>
    <r>
      <rPr>
        <sz val="11"/>
        <rFont val="Calibri"/>
        <family val="2"/>
      </rPr>
      <t/>
    </r>
  </si>
  <si>
    <t>Table 2.D.1</t>
  </si>
  <si>
    <t>Table 2.D.2</t>
  </si>
  <si>
    <t>Set up Table 2.D.2 for 1-octanol similar to the one for diethyl ether.</t>
  </si>
  <si>
    <t>internal std</t>
  </si>
  <si>
    <t>For step-by-step help see you-try-it-02guide.pdf.</t>
  </si>
  <si>
    <t>For use with:</t>
  </si>
  <si>
    <r>
      <t xml:space="preserve">   Brian M. Tissue, </t>
    </r>
    <r>
      <rPr>
        <i/>
        <sz val="10"/>
        <rFont val="Calibri"/>
        <family val="2"/>
        <scheme val="minor"/>
      </rPr>
      <t>Basics of Analytical Chemistry and Chemical Equilibria,</t>
    </r>
    <r>
      <rPr>
        <sz val="10"/>
        <rFont val="Calibri"/>
        <family val="2"/>
        <scheme val="minor"/>
      </rPr>
      <t xml:space="preserve"> (John Wiley: New York, 2013).</t>
    </r>
  </si>
  <si>
    <t>http://www.achem.org</t>
  </si>
  <si>
    <t>Copyright 2009-2016 Brian M. Tissue, all rights reserved.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</si>
</sst>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E+00"/>
  </numFmts>
  <fonts count="14" x14ac:knownFonts="1"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u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sz val="10"/>
      <name val="Calibri"/>
      <family val="2"/>
    </font>
    <font>
      <sz val="10"/>
      <color rgb="FF55555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3" borderId="1" xfId="0" applyFont="1" applyFill="1" applyBorder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5" fillId="2" borderId="0" xfId="0" applyFont="1" applyFill="1"/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164" fontId="6" fillId="0" borderId="0" xfId="0" applyNumberFormat="1" applyFont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 vertical="center"/>
    </xf>
    <xf numFmtId="164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164" fontId="5" fillId="0" borderId="0" xfId="0" applyNumberFormat="1" applyFont="1"/>
    <xf numFmtId="0" fontId="5" fillId="2" borderId="0" xfId="0" applyFont="1" applyFill="1" applyAlignment="1">
      <alignment horizontal="left"/>
    </xf>
    <xf numFmtId="0" fontId="5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horizontal="center"/>
    </xf>
    <xf numFmtId="164" fontId="5" fillId="2" borderId="0" xfId="0" applyNumberFormat="1" applyFont="1" applyFill="1"/>
    <xf numFmtId="1" fontId="5" fillId="0" borderId="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6" xfId="0" applyNumberFormat="1" applyFont="1" applyBorder="1" applyAlignment="1">
      <alignment horizontal="left"/>
    </xf>
    <xf numFmtId="164" fontId="8" fillId="0" borderId="0" xfId="0" applyNumberFormat="1" applyFont="1"/>
    <xf numFmtId="0" fontId="5" fillId="2" borderId="0" xfId="0" quotePrefix="1" applyFont="1" applyFill="1" applyAlignment="1">
      <alignment horizontal="right"/>
    </xf>
    <xf numFmtId="0" fontId="7" fillId="2" borderId="0" xfId="0" applyFont="1" applyFill="1"/>
    <xf numFmtId="164" fontId="8" fillId="0" borderId="0" xfId="0" applyNumberFormat="1" applyFont="1" applyAlignment="1">
      <alignment horizontal="left"/>
    </xf>
    <xf numFmtId="164" fontId="9" fillId="0" borderId="0" xfId="0" applyNumberFormat="1" applyFont="1"/>
    <xf numFmtId="164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/>
    <xf numFmtId="164" fontId="5" fillId="2" borderId="0" xfId="0" applyNumberFormat="1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5" fillId="0" borderId="0" xfId="0" applyNumberFormat="1" applyFont="1" applyFill="1" applyBorder="1"/>
    <xf numFmtId="164" fontId="5" fillId="0" borderId="0" xfId="0" applyNumberFormat="1" applyFont="1" applyAlignment="1">
      <alignment horizontal="left" wrapText="1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2" borderId="0" xfId="0" applyFont="1" applyFill="1" applyBorder="1"/>
    <xf numFmtId="0" fontId="10" fillId="0" borderId="0" xfId="0" applyFont="1" applyFill="1" applyBorder="1"/>
    <xf numFmtId="0" fontId="9" fillId="0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/>
    <xf numFmtId="0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/>
    <xf numFmtId="0" fontId="5" fillId="0" borderId="0" xfId="0" applyFont="1" applyBorder="1" applyAlignment="1"/>
    <xf numFmtId="0" fontId="5" fillId="2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left"/>
    </xf>
    <xf numFmtId="166" fontId="5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5" fillId="0" borderId="0" xfId="0" applyNumberFormat="1" applyFont="1" applyAlignment="1"/>
    <xf numFmtId="166" fontId="5" fillId="0" borderId="0" xfId="0" applyNumberFormat="1" applyFont="1" applyBorder="1"/>
    <xf numFmtId="2" fontId="5" fillId="0" borderId="0" xfId="0" applyNumberFormat="1" applyFont="1" applyAlignment="1">
      <alignment horizontal="right"/>
    </xf>
    <xf numFmtId="0" fontId="6" fillId="0" borderId="0" xfId="0" applyFont="1" applyBorder="1"/>
    <xf numFmtId="0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/>
    <xf numFmtId="164" fontId="5" fillId="4" borderId="0" xfId="0" applyNumberFormat="1" applyFont="1" applyFill="1" applyBorder="1"/>
    <xf numFmtId="0" fontId="5" fillId="4" borderId="0" xfId="0" applyFont="1" applyFill="1" applyBorder="1"/>
    <xf numFmtId="0" fontId="6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/>
    <xf numFmtId="0" fontId="5" fillId="2" borderId="0" xfId="0" applyNumberFormat="1" applyFont="1" applyFill="1" applyBorder="1"/>
    <xf numFmtId="167" fontId="5" fillId="0" borderId="0" xfId="0" applyNumberFormat="1" applyFont="1" applyAlignment="1">
      <alignment horizontal="center"/>
    </xf>
    <xf numFmtId="0" fontId="5" fillId="2" borderId="0" xfId="0" quotePrefix="1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/>
    <xf numFmtId="0" fontId="6" fillId="3" borderId="8" xfId="0" applyFont="1" applyFill="1" applyBorder="1"/>
    <xf numFmtId="0" fontId="5" fillId="3" borderId="2" xfId="0" applyFont="1" applyFill="1" applyBorder="1"/>
    <xf numFmtId="0" fontId="5" fillId="3" borderId="4" xfId="0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left"/>
    </xf>
    <xf numFmtId="0" fontId="5" fillId="3" borderId="0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0" fontId="5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9" fillId="3" borderId="0" xfId="0" quotePrefix="1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5" fillId="0" borderId="0" xfId="0" applyFont="1" applyFill="1" applyBorder="1" applyAlignment="1">
      <alignment horizontal="left"/>
    </xf>
    <xf numFmtId="0" fontId="13" fillId="3" borderId="3" xfId="0" applyFont="1" applyFill="1" applyBorder="1"/>
    <xf numFmtId="0" fontId="5" fillId="3" borderId="3" xfId="0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5" fillId="2" borderId="0" xfId="0" quotePrefix="1" applyFont="1" applyFill="1" applyAlignment="1">
      <alignment horizontal="left"/>
    </xf>
    <xf numFmtId="0" fontId="6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7" fillId="0" borderId="0" xfId="0" applyFont="1" applyBorder="1" applyAlignment="1">
      <alignment horizontal="left" vertical="center"/>
    </xf>
    <xf numFmtId="164" fontId="5" fillId="0" borderId="0" xfId="0" quotePrefix="1" applyNumberFormat="1" applyFont="1" applyBorder="1" applyAlignment="1">
      <alignment horizontal="center"/>
    </xf>
    <xf numFmtId="0" fontId="6" fillId="2" borderId="0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NumberFormat="1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164" fontId="5" fillId="2" borderId="0" xfId="0" applyNumberFormat="1" applyFont="1" applyFill="1" applyAlignment="1">
      <alignment horizontal="left" vertical="center"/>
    </xf>
    <xf numFmtId="164" fontId="9" fillId="2" borderId="0" xfId="0" applyNumberFormat="1" applyFont="1" applyFill="1"/>
    <xf numFmtId="2" fontId="5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133350</xdr:rowOff>
    </xdr:to>
    <xdr:pic>
      <xdr:nvPicPr>
        <xdr:cNvPr id="5965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17</xdr:row>
      <xdr:rowOff>104775</xdr:rowOff>
    </xdr:from>
    <xdr:to>
      <xdr:col>2</xdr:col>
      <xdr:colOff>733425</xdr:colOff>
      <xdr:row>20</xdr:row>
      <xdr:rowOff>142875</xdr:rowOff>
    </xdr:to>
    <xdr:pic>
      <xdr:nvPicPr>
        <xdr:cNvPr id="5966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13</xdr:row>
      <xdr:rowOff>104775</xdr:rowOff>
    </xdr:from>
    <xdr:to>
      <xdr:col>2</xdr:col>
      <xdr:colOff>733425</xdr:colOff>
      <xdr:row>16</xdr:row>
      <xdr:rowOff>142875</xdr:rowOff>
    </xdr:to>
    <xdr:pic>
      <xdr:nvPicPr>
        <xdr:cNvPr id="5966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704850</xdr:colOff>
      <xdr:row>27</xdr:row>
      <xdr:rowOff>114300</xdr:rowOff>
    </xdr:from>
    <xdr:to>
      <xdr:col>2</xdr:col>
      <xdr:colOff>704850</xdr:colOff>
      <xdr:row>30</xdr:row>
      <xdr:rowOff>133350</xdr:rowOff>
    </xdr:to>
    <xdr:pic>
      <xdr:nvPicPr>
        <xdr:cNvPr id="1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66825" y="5257800"/>
          <a:ext cx="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17</xdr:row>
      <xdr:rowOff>104775</xdr:rowOff>
    </xdr:from>
    <xdr:to>
      <xdr:col>2</xdr:col>
      <xdr:colOff>733425</xdr:colOff>
      <xdr:row>20</xdr:row>
      <xdr:rowOff>142875</xdr:rowOff>
    </xdr:to>
    <xdr:pic>
      <xdr:nvPicPr>
        <xdr:cNvPr id="1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4486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13</xdr:row>
      <xdr:rowOff>104775</xdr:rowOff>
    </xdr:from>
    <xdr:to>
      <xdr:col>2</xdr:col>
      <xdr:colOff>733425</xdr:colOff>
      <xdr:row>16</xdr:row>
      <xdr:rowOff>142875</xdr:rowOff>
    </xdr:to>
    <xdr:pic>
      <xdr:nvPicPr>
        <xdr:cNvPr id="18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343275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2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8575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15</xdr:row>
      <xdr:rowOff>104775</xdr:rowOff>
    </xdr:from>
    <xdr:to>
      <xdr:col>2</xdr:col>
      <xdr:colOff>733425</xdr:colOff>
      <xdr:row>18</xdr:row>
      <xdr:rowOff>142875</xdr:rowOff>
    </xdr:to>
    <xdr:pic>
      <xdr:nvPicPr>
        <xdr:cNvPr id="2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2098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19</xdr:row>
      <xdr:rowOff>104775</xdr:rowOff>
    </xdr:from>
    <xdr:to>
      <xdr:col>2</xdr:col>
      <xdr:colOff>733425</xdr:colOff>
      <xdr:row>22</xdr:row>
      <xdr:rowOff>142875</xdr:rowOff>
    </xdr:to>
    <xdr:pic>
      <xdr:nvPicPr>
        <xdr:cNvPr id="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8575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733425</xdr:colOff>
      <xdr:row>15</xdr:row>
      <xdr:rowOff>104775</xdr:rowOff>
    </xdr:from>
    <xdr:to>
      <xdr:col>2</xdr:col>
      <xdr:colOff>733425</xdr:colOff>
      <xdr:row>18</xdr:row>
      <xdr:rowOff>142875</xdr:rowOff>
    </xdr:to>
    <xdr:pic>
      <xdr:nvPicPr>
        <xdr:cNvPr id="3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2209800"/>
          <a:ext cx="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3"/>
  <sheetViews>
    <sheetView tabSelected="1" zoomScaleNormal="100" workbookViewId="0">
      <selection activeCell="C9" sqref="C9"/>
    </sheetView>
  </sheetViews>
  <sheetFormatPr defaultColWidth="9.1796875" defaultRowHeight="13.45" x14ac:dyDescent="0.3"/>
  <cols>
    <col min="1" max="1" width="2.6328125" style="58" customWidth="1"/>
    <col min="2" max="2" width="4.6328125" style="58" customWidth="1"/>
    <col min="3" max="6" width="20.7265625" style="58" customWidth="1"/>
    <col min="7" max="16384" width="9.1796875" style="58"/>
  </cols>
  <sheetData>
    <row r="2" spans="2:6" x14ac:dyDescent="0.3">
      <c r="B2" s="104" t="str">
        <f ca="1">MID(CELL("filename"),SEARCH("[",CELL("filename"))+1, SEARCH("]",CELL("filename"))-SEARCH("[",CELL("filename"))-1)</f>
        <v>you-try-it-02.xlsx</v>
      </c>
      <c r="C2" s="11"/>
      <c r="D2" s="11"/>
      <c r="E2" s="11"/>
      <c r="F2" s="105"/>
    </row>
    <row r="3" spans="2:6" x14ac:dyDescent="0.3">
      <c r="B3" s="106" t="s">
        <v>2</v>
      </c>
      <c r="C3" s="107">
        <v>42577</v>
      </c>
      <c r="D3" s="108"/>
      <c r="E3" s="108"/>
      <c r="F3" s="120"/>
    </row>
    <row r="4" spans="2:6" x14ac:dyDescent="0.3">
      <c r="B4" s="110"/>
      <c r="C4" s="108"/>
      <c r="D4" s="108"/>
      <c r="E4" s="108"/>
      <c r="F4" s="109"/>
    </row>
    <row r="5" spans="2:6" x14ac:dyDescent="0.3">
      <c r="B5" s="110"/>
      <c r="C5" s="111" t="s">
        <v>193</v>
      </c>
      <c r="D5" s="108"/>
      <c r="E5" s="108"/>
      <c r="F5" s="109"/>
    </row>
    <row r="6" spans="2:6" x14ac:dyDescent="0.3">
      <c r="B6" s="110"/>
      <c r="C6" s="58" t="s">
        <v>190</v>
      </c>
      <c r="D6" s="108"/>
      <c r="E6" s="108"/>
      <c r="F6" s="109"/>
    </row>
    <row r="7" spans="2:6" x14ac:dyDescent="0.3">
      <c r="B7" s="110"/>
      <c r="C7" s="111" t="s">
        <v>191</v>
      </c>
      <c r="D7" s="111"/>
      <c r="E7" s="108"/>
      <c r="F7" s="109"/>
    </row>
    <row r="8" spans="2:6" x14ac:dyDescent="0.3">
      <c r="B8" s="110"/>
      <c r="C8" s="108" t="s">
        <v>192</v>
      </c>
      <c r="D8" s="108"/>
      <c r="E8" s="108"/>
      <c r="F8" s="109"/>
    </row>
    <row r="9" spans="2:6" x14ac:dyDescent="0.3">
      <c r="B9" s="110"/>
      <c r="C9" s="108"/>
      <c r="D9" s="108"/>
      <c r="E9" s="108"/>
      <c r="F9" s="109"/>
    </row>
    <row r="10" spans="2:6" x14ac:dyDescent="0.3">
      <c r="B10" s="110"/>
      <c r="C10" s="111"/>
      <c r="D10" s="108"/>
      <c r="E10" s="108"/>
      <c r="F10" s="109"/>
    </row>
    <row r="11" spans="2:6" x14ac:dyDescent="0.3">
      <c r="B11" s="110"/>
      <c r="C11" s="108"/>
      <c r="D11" s="108"/>
      <c r="E11" s="108"/>
      <c r="F11" s="109"/>
    </row>
    <row r="12" spans="2:6" x14ac:dyDescent="0.3">
      <c r="B12" s="110"/>
      <c r="C12" s="112" t="s">
        <v>0</v>
      </c>
      <c r="D12" s="108"/>
      <c r="E12" s="108"/>
      <c r="F12" s="109"/>
    </row>
    <row r="13" spans="2:6" x14ac:dyDescent="0.3">
      <c r="B13" s="110"/>
      <c r="C13" s="108" t="s">
        <v>6</v>
      </c>
      <c r="D13" s="108" t="s">
        <v>7</v>
      </c>
      <c r="E13" s="108"/>
      <c r="F13" s="109"/>
    </row>
    <row r="14" spans="2:6" x14ac:dyDescent="0.3">
      <c r="B14" s="110"/>
      <c r="C14" s="108" t="s">
        <v>130</v>
      </c>
      <c r="D14" s="108" t="s">
        <v>53</v>
      </c>
      <c r="E14" s="108"/>
      <c r="F14" s="109"/>
    </row>
    <row r="15" spans="2:6" x14ac:dyDescent="0.3">
      <c r="B15" s="110"/>
      <c r="C15" s="108" t="s">
        <v>131</v>
      </c>
      <c r="D15" s="108" t="s">
        <v>50</v>
      </c>
      <c r="E15" s="108"/>
      <c r="F15" s="109"/>
    </row>
    <row r="16" spans="2:6" x14ac:dyDescent="0.3">
      <c r="B16" s="110"/>
      <c r="C16" s="108" t="s">
        <v>132</v>
      </c>
      <c r="D16" s="108" t="s">
        <v>50</v>
      </c>
      <c r="E16" s="108"/>
      <c r="F16" s="109"/>
    </row>
    <row r="17" spans="2:6" x14ac:dyDescent="0.3">
      <c r="B17" s="110"/>
      <c r="C17" s="108" t="s">
        <v>128</v>
      </c>
      <c r="D17" s="108" t="s">
        <v>51</v>
      </c>
      <c r="E17" s="108"/>
      <c r="F17" s="109"/>
    </row>
    <row r="18" spans="2:6" x14ac:dyDescent="0.3">
      <c r="B18" s="110"/>
      <c r="C18" s="108" t="s">
        <v>129</v>
      </c>
      <c r="D18" s="108" t="s">
        <v>52</v>
      </c>
      <c r="E18" s="108"/>
      <c r="F18" s="109"/>
    </row>
    <row r="19" spans="2:6" x14ac:dyDescent="0.3">
      <c r="B19" s="110"/>
      <c r="C19" s="108"/>
      <c r="D19" s="108"/>
      <c r="E19" s="108"/>
      <c r="F19" s="109"/>
    </row>
    <row r="20" spans="2:6" x14ac:dyDescent="0.3">
      <c r="B20" s="110"/>
      <c r="C20" s="108"/>
      <c r="D20" s="108"/>
      <c r="E20" s="108"/>
      <c r="F20" s="109"/>
    </row>
    <row r="21" spans="2:6" x14ac:dyDescent="0.3">
      <c r="B21" s="110"/>
      <c r="C21" s="113" t="s">
        <v>1</v>
      </c>
      <c r="D21" s="108"/>
      <c r="E21" s="108"/>
      <c r="F21" s="121"/>
    </row>
    <row r="22" spans="2:6" x14ac:dyDescent="0.3">
      <c r="B22" s="110"/>
      <c r="C22" s="108" t="s">
        <v>24</v>
      </c>
      <c r="D22" s="108"/>
      <c r="E22" s="108"/>
      <c r="F22" s="122"/>
    </row>
    <row r="23" spans="2:6" x14ac:dyDescent="0.3">
      <c r="B23" s="110"/>
      <c r="C23" s="108" t="s">
        <v>8</v>
      </c>
      <c r="D23" s="108"/>
      <c r="E23" s="108"/>
      <c r="F23" s="109"/>
    </row>
    <row r="24" spans="2:6" x14ac:dyDescent="0.3">
      <c r="B24" s="110"/>
      <c r="C24" s="108" t="s">
        <v>25</v>
      </c>
      <c r="D24" s="108"/>
      <c r="E24" s="114"/>
      <c r="F24" s="109"/>
    </row>
    <row r="25" spans="2:6" x14ac:dyDescent="0.3">
      <c r="B25" s="110"/>
      <c r="C25" s="108" t="s">
        <v>189</v>
      </c>
      <c r="D25" s="108"/>
      <c r="E25" s="108"/>
      <c r="F25" s="109"/>
    </row>
    <row r="26" spans="2:6" x14ac:dyDescent="0.3">
      <c r="B26" s="110"/>
      <c r="C26" s="115"/>
      <c r="D26" s="108"/>
      <c r="E26" s="108"/>
      <c r="F26" s="109"/>
    </row>
    <row r="27" spans="2:6" x14ac:dyDescent="0.3">
      <c r="B27" s="110"/>
      <c r="C27" s="108"/>
      <c r="D27" s="108"/>
      <c r="E27" s="108"/>
      <c r="F27" s="122"/>
    </row>
    <row r="28" spans="2:6" x14ac:dyDescent="0.3">
      <c r="B28" s="110"/>
      <c r="C28" s="108"/>
      <c r="D28" s="108"/>
      <c r="E28" s="108"/>
      <c r="F28" s="121"/>
    </row>
    <row r="29" spans="2:6" x14ac:dyDescent="0.3">
      <c r="B29" s="110"/>
      <c r="C29" s="108"/>
      <c r="D29" s="108"/>
      <c r="E29" s="108"/>
      <c r="F29" s="121"/>
    </row>
    <row r="30" spans="2:6" x14ac:dyDescent="0.3">
      <c r="B30" s="110"/>
      <c r="C30" s="108"/>
      <c r="D30" s="108"/>
      <c r="E30" s="108"/>
      <c r="F30" s="121"/>
    </row>
    <row r="31" spans="2:6" x14ac:dyDescent="0.3">
      <c r="B31" s="110"/>
      <c r="C31" s="111"/>
      <c r="D31" s="108"/>
      <c r="E31" s="108"/>
      <c r="F31" s="109"/>
    </row>
    <row r="32" spans="2:6" x14ac:dyDescent="0.3">
      <c r="B32" s="110"/>
      <c r="C32" s="111"/>
      <c r="D32" s="108"/>
      <c r="E32" s="108"/>
      <c r="F32" s="109"/>
    </row>
    <row r="33" spans="2:6" x14ac:dyDescent="0.3">
      <c r="B33" s="110"/>
      <c r="C33" s="111"/>
      <c r="D33" s="108"/>
      <c r="E33" s="108"/>
      <c r="F33" s="109"/>
    </row>
    <row r="34" spans="2:6" x14ac:dyDescent="0.3">
      <c r="B34" s="110"/>
      <c r="C34" s="108"/>
      <c r="D34" s="108"/>
      <c r="E34" s="108"/>
      <c r="F34" s="109"/>
    </row>
    <row r="35" spans="2:6" x14ac:dyDescent="0.3">
      <c r="B35" s="110"/>
      <c r="C35" s="108"/>
      <c r="D35" s="108"/>
      <c r="E35" s="108"/>
      <c r="F35" s="109"/>
    </row>
    <row r="36" spans="2:6" x14ac:dyDescent="0.3">
      <c r="B36" s="110"/>
      <c r="C36" s="108"/>
      <c r="D36" s="108"/>
      <c r="E36" s="108"/>
      <c r="F36" s="109"/>
    </row>
    <row r="37" spans="2:6" x14ac:dyDescent="0.3">
      <c r="B37" s="110"/>
      <c r="C37" s="108"/>
      <c r="D37" s="108"/>
      <c r="E37" s="108"/>
      <c r="F37" s="109"/>
    </row>
    <row r="38" spans="2:6" x14ac:dyDescent="0.3">
      <c r="B38" s="110"/>
      <c r="C38" s="108"/>
      <c r="D38" s="108"/>
      <c r="E38" s="108"/>
      <c r="F38" s="109"/>
    </row>
    <row r="39" spans="2:6" x14ac:dyDescent="0.3">
      <c r="B39" s="110"/>
      <c r="C39" s="108"/>
      <c r="D39" s="108"/>
      <c r="E39" s="108"/>
      <c r="F39" s="109"/>
    </row>
    <row r="40" spans="2:6" x14ac:dyDescent="0.3">
      <c r="B40" s="116"/>
      <c r="C40" s="117"/>
      <c r="D40" s="117"/>
      <c r="E40" s="117"/>
      <c r="F40" s="118"/>
    </row>
    <row r="41" spans="2:6" x14ac:dyDescent="0.3">
      <c r="C41" s="119"/>
    </row>
    <row r="42" spans="2:6" x14ac:dyDescent="0.3">
      <c r="C42" s="119"/>
    </row>
    <row r="43" spans="2:6" x14ac:dyDescent="0.3">
      <c r="C43" s="119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2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2" customWidth="1"/>
    <col min="2" max="2" width="18.7265625" style="16" customWidth="1"/>
    <col min="3" max="3" width="10.7265625" style="9" customWidth="1"/>
    <col min="4" max="9" width="10.7265625" style="13" customWidth="1"/>
    <col min="10" max="16384" width="9.1796875" style="12"/>
  </cols>
  <sheetData>
    <row r="2" spans="2:9" x14ac:dyDescent="0.3">
      <c r="B2" s="123" t="s">
        <v>151</v>
      </c>
      <c r="C2" s="15"/>
      <c r="D2" s="125" t="s">
        <v>12</v>
      </c>
      <c r="E2" s="15"/>
      <c r="F2" s="15"/>
      <c r="G2" s="15"/>
      <c r="H2" s="15"/>
      <c r="I2" s="126"/>
    </row>
    <row r="3" spans="2:9" x14ac:dyDescent="0.3">
      <c r="B3" s="15"/>
      <c r="C3" s="15"/>
      <c r="D3" s="15"/>
      <c r="E3" s="15"/>
      <c r="F3" s="15"/>
      <c r="G3" s="15"/>
      <c r="H3" s="15"/>
      <c r="I3" s="126"/>
    </row>
    <row r="4" spans="2:9" x14ac:dyDescent="0.3">
      <c r="B4" s="15" t="s">
        <v>156</v>
      </c>
      <c r="C4" s="15"/>
      <c r="D4" s="15"/>
      <c r="E4" s="15"/>
      <c r="F4" s="15"/>
      <c r="G4" s="15"/>
      <c r="H4" s="15"/>
      <c r="I4" s="126"/>
    </row>
    <row r="5" spans="2:9" x14ac:dyDescent="0.3">
      <c r="B5" s="27" t="s">
        <v>163</v>
      </c>
      <c r="C5" s="15"/>
      <c r="D5" s="15"/>
      <c r="E5" s="15"/>
      <c r="F5" s="15"/>
      <c r="G5" s="15"/>
      <c r="H5" s="15"/>
      <c r="I5" s="126"/>
    </row>
    <row r="6" spans="2:9" x14ac:dyDescent="0.3">
      <c r="B6" s="27" t="s">
        <v>155</v>
      </c>
      <c r="C6" s="15"/>
      <c r="D6" s="15"/>
      <c r="E6" s="15"/>
      <c r="F6" s="15"/>
      <c r="G6" s="15"/>
      <c r="H6" s="32"/>
      <c r="I6" s="126"/>
    </row>
    <row r="7" spans="2:9" x14ac:dyDescent="0.3">
      <c r="B7" s="32" t="s">
        <v>116</v>
      </c>
      <c r="C7" s="32"/>
      <c r="D7" s="32"/>
      <c r="E7" s="32"/>
      <c r="F7" s="32"/>
      <c r="G7" s="32"/>
      <c r="H7" s="32"/>
      <c r="I7" s="126"/>
    </row>
    <row r="8" spans="2:9" x14ac:dyDescent="0.3">
      <c r="B8" s="32" t="s">
        <v>164</v>
      </c>
      <c r="C8" s="32"/>
      <c r="D8" s="32"/>
      <c r="E8" s="32"/>
      <c r="F8" s="32"/>
      <c r="G8" s="32"/>
      <c r="H8" s="32"/>
      <c r="I8" s="126"/>
    </row>
    <row r="9" spans="2:9" x14ac:dyDescent="0.3">
      <c r="B9" s="32"/>
      <c r="C9" s="32"/>
      <c r="D9" s="32"/>
      <c r="E9" s="32"/>
      <c r="F9" s="32"/>
      <c r="G9" s="32"/>
      <c r="H9" s="32"/>
      <c r="I9" s="126"/>
    </row>
    <row r="10" spans="2:9" x14ac:dyDescent="0.3">
      <c r="B10" s="124" t="s">
        <v>180</v>
      </c>
      <c r="C10" s="15"/>
      <c r="D10" s="32"/>
      <c r="E10" s="32"/>
      <c r="F10" s="32"/>
      <c r="G10" s="32"/>
      <c r="H10" s="32"/>
      <c r="I10" s="126"/>
    </row>
    <row r="11" spans="2:9" x14ac:dyDescent="0.3">
      <c r="B11" s="124" t="s">
        <v>179</v>
      </c>
      <c r="C11" s="38"/>
      <c r="D11" s="32"/>
      <c r="E11" s="32"/>
      <c r="F11" s="32"/>
      <c r="G11" s="32"/>
      <c r="H11" s="32"/>
      <c r="I11" s="126"/>
    </row>
    <row r="12" spans="2:9" x14ac:dyDescent="0.3">
      <c r="B12" s="124"/>
      <c r="C12" s="32"/>
      <c r="D12" s="32"/>
      <c r="E12" s="32"/>
      <c r="F12" s="32"/>
      <c r="G12" s="32"/>
      <c r="H12" s="32"/>
      <c r="I12" s="126"/>
    </row>
    <row r="15" spans="2:9" x14ac:dyDescent="0.3">
      <c r="B15" s="18" t="s">
        <v>152</v>
      </c>
      <c r="C15" s="19" t="s">
        <v>30</v>
      </c>
      <c r="D15" s="20"/>
      <c r="E15" s="79" t="s">
        <v>157</v>
      </c>
      <c r="G15" s="21"/>
      <c r="H15" s="127" t="s">
        <v>37</v>
      </c>
      <c r="I15" s="7"/>
    </row>
    <row r="16" spans="2:9" x14ac:dyDescent="0.3">
      <c r="B16" s="129" t="s">
        <v>26</v>
      </c>
      <c r="C16" s="23" t="s">
        <v>15</v>
      </c>
      <c r="D16" s="24">
        <v>5000</v>
      </c>
      <c r="E16" s="30" t="s">
        <v>158</v>
      </c>
      <c r="F16" s="25">
        <v>0.3</v>
      </c>
      <c r="G16" s="23" t="s">
        <v>14</v>
      </c>
      <c r="H16" s="128">
        <v>328.49</v>
      </c>
      <c r="I16" s="17"/>
    </row>
    <row r="17" spans="1:9" x14ac:dyDescent="0.3">
      <c r="B17" s="41" t="s">
        <v>28</v>
      </c>
      <c r="C17" s="28" t="s">
        <v>16</v>
      </c>
      <c r="D17" s="29">
        <v>400</v>
      </c>
      <c r="E17" s="30" t="s">
        <v>158</v>
      </c>
      <c r="F17" s="31">
        <v>2.5000000000000001E-2</v>
      </c>
      <c r="G17" s="28" t="s">
        <v>14</v>
      </c>
      <c r="H17" s="31">
        <v>396.65</v>
      </c>
      <c r="I17" s="12"/>
    </row>
    <row r="18" spans="1:9" x14ac:dyDescent="0.3">
      <c r="A18" s="22"/>
      <c r="B18" s="41" t="s">
        <v>27</v>
      </c>
      <c r="C18" s="28" t="s">
        <v>17</v>
      </c>
      <c r="D18" s="29">
        <v>30</v>
      </c>
      <c r="E18" s="30" t="s">
        <v>158</v>
      </c>
      <c r="F18" s="33">
        <v>1000</v>
      </c>
      <c r="G18" s="28" t="s">
        <v>14</v>
      </c>
      <c r="H18" s="31">
        <v>472.74299999999999</v>
      </c>
      <c r="I18" s="22"/>
    </row>
    <row r="19" spans="1:9" x14ac:dyDescent="0.3">
      <c r="A19" s="22"/>
      <c r="B19" s="41" t="s">
        <v>29</v>
      </c>
      <c r="C19" s="21" t="s">
        <v>18</v>
      </c>
      <c r="D19" s="29">
        <v>25</v>
      </c>
      <c r="E19" s="130" t="s">
        <v>14</v>
      </c>
      <c r="F19" s="131" t="s">
        <v>120</v>
      </c>
      <c r="G19" s="21"/>
      <c r="H19" s="31">
        <v>450.7</v>
      </c>
      <c r="I19" s="22"/>
    </row>
    <row r="20" spans="1:9" s="26" customFormat="1" x14ac:dyDescent="0.3">
      <c r="A20" s="22"/>
      <c r="I20" s="41"/>
    </row>
    <row r="21" spans="1:9" s="26" customFormat="1" x14ac:dyDescent="0.3">
      <c r="A21" s="22"/>
      <c r="I21" s="41"/>
    </row>
    <row r="22" spans="1:9" s="26" customFormat="1" x14ac:dyDescent="0.3">
      <c r="B22" s="36" t="s">
        <v>31</v>
      </c>
      <c r="C22" s="41"/>
      <c r="D22" s="41"/>
      <c r="E22" s="41"/>
      <c r="F22" s="41"/>
      <c r="G22" s="41"/>
      <c r="H22" s="41"/>
      <c r="I22" s="21"/>
    </row>
    <row r="23" spans="1:9" s="26" customFormat="1" x14ac:dyDescent="0.3">
      <c r="B23" s="16" t="s">
        <v>117</v>
      </c>
      <c r="I23" s="21"/>
    </row>
    <row r="24" spans="1:9" s="26" customFormat="1" x14ac:dyDescent="0.3">
      <c r="B24" s="16" t="s">
        <v>23</v>
      </c>
      <c r="I24" s="21"/>
    </row>
    <row r="25" spans="1:9" s="26" customFormat="1" x14ac:dyDescent="0.3"/>
    <row r="26" spans="1:9" s="26" customFormat="1" x14ac:dyDescent="0.3"/>
    <row r="27" spans="1:9" s="26" customFormat="1" x14ac:dyDescent="0.3">
      <c r="B27" s="39" t="s">
        <v>153</v>
      </c>
    </row>
    <row r="28" spans="1:9" s="26" customFormat="1" x14ac:dyDescent="0.3">
      <c r="B28" s="40" t="s">
        <v>109</v>
      </c>
    </row>
    <row r="29" spans="1:9" s="26" customFormat="1" x14ac:dyDescent="0.3">
      <c r="B29" s="26" t="s">
        <v>165</v>
      </c>
    </row>
    <row r="30" spans="1:9" s="26" customFormat="1" x14ac:dyDescent="0.3">
      <c r="B30" s="19" t="s">
        <v>33</v>
      </c>
      <c r="F30" s="41"/>
      <c r="I30" s="30"/>
    </row>
    <row r="31" spans="1:9" s="26" customFormat="1" x14ac:dyDescent="0.3">
      <c r="B31" s="26" t="s">
        <v>182</v>
      </c>
      <c r="D31" s="42"/>
      <c r="E31" s="21"/>
      <c r="G31" s="41"/>
      <c r="H31" s="21"/>
      <c r="I31" s="19"/>
    </row>
    <row r="32" spans="1:9" s="26" customFormat="1" x14ac:dyDescent="0.3">
      <c r="B32" s="26" t="s">
        <v>32</v>
      </c>
      <c r="D32" s="44"/>
      <c r="H32" s="19"/>
    </row>
    <row r="33" spans="2:9" s="26" customFormat="1" x14ac:dyDescent="0.3">
      <c r="B33" s="26" t="s">
        <v>34</v>
      </c>
      <c r="D33" s="45"/>
      <c r="I33" s="19"/>
    </row>
    <row r="34" spans="2:9" s="26" customFormat="1" x14ac:dyDescent="0.3">
      <c r="B34" s="26" t="s">
        <v>35</v>
      </c>
      <c r="D34" s="45"/>
      <c r="H34" s="19"/>
      <c r="I34" s="19"/>
    </row>
    <row r="35" spans="2:9" s="26" customFormat="1" x14ac:dyDescent="0.3">
      <c r="B35" s="26" t="s">
        <v>178</v>
      </c>
      <c r="H35" s="19"/>
      <c r="I35" s="19"/>
    </row>
    <row r="36" spans="2:9" s="26" customFormat="1" x14ac:dyDescent="0.3">
      <c r="H36" s="19"/>
      <c r="I36" s="19"/>
    </row>
    <row r="37" spans="2:9" s="26" customFormat="1" x14ac:dyDescent="0.3">
      <c r="H37" s="19"/>
      <c r="I37" s="19"/>
    </row>
    <row r="38" spans="2:9" s="26" customFormat="1" x14ac:dyDescent="0.3">
      <c r="B38" s="34" t="s">
        <v>113</v>
      </c>
      <c r="C38" s="47"/>
      <c r="H38" s="19"/>
      <c r="I38" s="19"/>
    </row>
    <row r="39" spans="2:9" s="26" customFormat="1" x14ac:dyDescent="0.3">
      <c r="B39" s="34" t="s">
        <v>114</v>
      </c>
      <c r="C39" s="48"/>
      <c r="I39" s="19"/>
    </row>
    <row r="40" spans="2:9" s="26" customFormat="1" x14ac:dyDescent="0.3">
      <c r="B40" s="34" t="s">
        <v>115</v>
      </c>
      <c r="C40" s="48"/>
      <c r="I40" s="19"/>
    </row>
    <row r="41" spans="2:9" s="26" customFormat="1" x14ac:dyDescent="0.3">
      <c r="I41" s="19"/>
    </row>
    <row r="42" spans="2:9" s="26" customFormat="1" x14ac:dyDescent="0.3">
      <c r="C42" s="49" t="s">
        <v>9</v>
      </c>
      <c r="D42" s="49" t="s">
        <v>9</v>
      </c>
      <c r="E42" s="31" t="s">
        <v>9</v>
      </c>
      <c r="F42" s="31" t="s">
        <v>9</v>
      </c>
      <c r="G42" s="49"/>
      <c r="I42" s="19"/>
    </row>
    <row r="43" spans="2:9" s="26" customFormat="1" x14ac:dyDescent="0.3">
      <c r="B43" s="50" t="s">
        <v>9</v>
      </c>
      <c r="C43" s="50" t="s">
        <v>119</v>
      </c>
      <c r="D43" s="50" t="s">
        <v>118</v>
      </c>
      <c r="E43" s="51" t="s">
        <v>14</v>
      </c>
      <c r="F43" s="35" t="s">
        <v>112</v>
      </c>
      <c r="G43" s="50"/>
      <c r="I43" s="19"/>
    </row>
    <row r="44" spans="2:9" s="26" customFormat="1" x14ac:dyDescent="0.3">
      <c r="B44" s="9" t="s">
        <v>124</v>
      </c>
      <c r="C44" s="52"/>
      <c r="D44" s="52"/>
      <c r="E44" s="52"/>
      <c r="F44" s="53"/>
      <c r="I44" s="19"/>
    </row>
    <row r="45" spans="2:9" s="26" customFormat="1" x14ac:dyDescent="0.3">
      <c r="B45" s="9" t="s">
        <v>125</v>
      </c>
      <c r="C45" s="52"/>
      <c r="D45" s="52"/>
      <c r="E45" s="52"/>
      <c r="F45" s="53"/>
      <c r="I45" s="19"/>
    </row>
    <row r="46" spans="2:9" s="26" customFormat="1" x14ac:dyDescent="0.3">
      <c r="B46" s="9" t="s">
        <v>126</v>
      </c>
      <c r="C46" s="52"/>
      <c r="D46" s="52"/>
      <c r="E46" s="52"/>
      <c r="F46" s="53"/>
      <c r="I46" s="19"/>
    </row>
    <row r="47" spans="2:9" s="26" customFormat="1" x14ac:dyDescent="0.3">
      <c r="B47" s="49" t="s">
        <v>127</v>
      </c>
      <c r="C47" s="52"/>
      <c r="D47" s="52"/>
      <c r="E47" s="52"/>
      <c r="F47" s="53"/>
      <c r="I47" s="19"/>
    </row>
    <row r="48" spans="2:9" s="26" customFormat="1" x14ac:dyDescent="0.3"/>
    <row r="49" spans="2:9" s="26" customFormat="1" x14ac:dyDescent="0.3"/>
    <row r="50" spans="2:9" s="26" customFormat="1" x14ac:dyDescent="0.3"/>
    <row r="51" spans="2:9" s="26" customFormat="1" x14ac:dyDescent="0.3"/>
    <row r="52" spans="2:9" s="26" customFormat="1" x14ac:dyDescent="0.3"/>
    <row r="53" spans="2:9" s="26" customFormat="1" x14ac:dyDescent="0.3"/>
    <row r="54" spans="2:9" s="26" customFormat="1" x14ac:dyDescent="0.3"/>
    <row r="55" spans="2:9" s="26" customFormat="1" x14ac:dyDescent="0.3"/>
    <row r="56" spans="2:9" s="26" customFormat="1" x14ac:dyDescent="0.3"/>
    <row r="57" spans="2:9" s="26" customFormat="1" x14ac:dyDescent="0.3"/>
    <row r="58" spans="2:9" x14ac:dyDescent="0.3">
      <c r="B58" s="12"/>
      <c r="C58" s="12"/>
      <c r="D58" s="12"/>
      <c r="E58" s="12"/>
      <c r="F58" s="12"/>
      <c r="G58" s="12"/>
    </row>
    <row r="59" spans="2:9" x14ac:dyDescent="0.3">
      <c r="B59" s="12"/>
      <c r="C59" s="12"/>
      <c r="D59" s="12"/>
      <c r="E59" s="12"/>
      <c r="F59" s="12"/>
      <c r="G59" s="12"/>
    </row>
    <row r="60" spans="2:9" x14ac:dyDescent="0.3">
      <c r="B60" s="39" t="s">
        <v>154</v>
      </c>
      <c r="C60" s="26"/>
      <c r="D60" s="26"/>
      <c r="E60" s="26"/>
      <c r="F60" s="26"/>
      <c r="G60" s="26"/>
      <c r="H60" s="19"/>
    </row>
    <row r="61" spans="2:9" x14ac:dyDescent="0.3">
      <c r="B61" s="40" t="s">
        <v>110</v>
      </c>
      <c r="C61" s="26"/>
      <c r="D61" s="49"/>
      <c r="E61" s="26"/>
      <c r="F61" s="26"/>
      <c r="G61" s="26"/>
    </row>
    <row r="62" spans="2:9" x14ac:dyDescent="0.3">
      <c r="B62" s="21" t="s">
        <v>176</v>
      </c>
      <c r="C62" s="31"/>
      <c r="D62" s="26"/>
      <c r="E62" s="55"/>
      <c r="F62" s="26"/>
      <c r="G62" s="26"/>
      <c r="H62" s="26"/>
      <c r="I62" s="26"/>
    </row>
    <row r="63" spans="2:9" x14ac:dyDescent="0.3">
      <c r="B63" s="26" t="s">
        <v>19</v>
      </c>
      <c r="C63" s="49"/>
      <c r="D63" s="26"/>
      <c r="E63" s="55"/>
      <c r="F63" s="26"/>
      <c r="G63" s="26"/>
      <c r="H63" s="26"/>
      <c r="I63" s="26"/>
    </row>
    <row r="64" spans="2:9" x14ac:dyDescent="0.3">
      <c r="B64" s="19" t="s">
        <v>36</v>
      </c>
      <c r="C64" s="26"/>
      <c r="D64" s="26"/>
      <c r="E64" s="26"/>
      <c r="F64" s="26"/>
      <c r="G64" s="26"/>
      <c r="H64" s="26"/>
      <c r="I64" s="26"/>
    </row>
    <row r="65" spans="2:9" x14ac:dyDescent="0.3">
      <c r="B65" s="26" t="s">
        <v>177</v>
      </c>
      <c r="C65" s="49"/>
      <c r="D65" s="26"/>
      <c r="E65" s="26"/>
      <c r="F65" s="26"/>
      <c r="G65" s="26"/>
      <c r="H65" s="26"/>
      <c r="I65" s="26"/>
    </row>
    <row r="66" spans="2:9" x14ac:dyDescent="0.3">
      <c r="B66" s="26" t="s">
        <v>20</v>
      </c>
      <c r="C66" s="49"/>
      <c r="D66" s="26"/>
      <c r="E66" s="26"/>
      <c r="F66" s="26"/>
      <c r="G66" s="26"/>
      <c r="H66" s="26"/>
      <c r="I66" s="26"/>
    </row>
    <row r="67" spans="2:9" x14ac:dyDescent="0.3">
      <c r="B67" s="26" t="s">
        <v>22</v>
      </c>
      <c r="C67" s="26"/>
      <c r="D67" s="26"/>
      <c r="E67" s="26"/>
      <c r="F67" s="26"/>
      <c r="G67" s="26"/>
      <c r="H67" s="26"/>
      <c r="I67" s="26"/>
    </row>
    <row r="68" spans="2:9" x14ac:dyDescent="0.3">
      <c r="B68" s="19" t="s">
        <v>21</v>
      </c>
      <c r="C68" s="26"/>
      <c r="D68" s="26"/>
      <c r="E68" s="55"/>
      <c r="F68" s="26"/>
      <c r="G68" s="26"/>
      <c r="H68" s="26"/>
      <c r="I68" s="26"/>
    </row>
    <row r="69" spans="2:9" x14ac:dyDescent="0.3">
      <c r="B69" s="26"/>
      <c r="C69" s="26"/>
      <c r="D69" s="26"/>
      <c r="E69" s="26"/>
      <c r="F69" s="26"/>
      <c r="G69" s="26"/>
      <c r="H69" s="26"/>
      <c r="I69" s="26"/>
    </row>
    <row r="70" spans="2:9" x14ac:dyDescent="0.3">
      <c r="B70" s="26"/>
      <c r="C70" s="26"/>
      <c r="D70" s="26"/>
      <c r="E70" s="26"/>
      <c r="F70" s="26"/>
      <c r="G70" s="26"/>
      <c r="H70" s="26"/>
      <c r="I70" s="26"/>
    </row>
    <row r="71" spans="2:9" x14ac:dyDescent="0.3">
      <c r="B71" s="34" t="s">
        <v>113</v>
      </c>
      <c r="C71" s="47"/>
      <c r="D71" s="26"/>
      <c r="E71" s="26"/>
      <c r="F71" s="26"/>
      <c r="G71" s="26"/>
      <c r="H71" s="26"/>
      <c r="I71" s="26"/>
    </row>
    <row r="72" spans="2:9" x14ac:dyDescent="0.3">
      <c r="B72" s="34" t="s">
        <v>114</v>
      </c>
      <c r="C72" s="48"/>
      <c r="D72" s="26"/>
      <c r="E72" s="26"/>
      <c r="F72" s="26"/>
      <c r="G72" s="26"/>
      <c r="H72" s="26"/>
      <c r="I72" s="26"/>
    </row>
    <row r="73" spans="2:9" x14ac:dyDescent="0.3">
      <c r="B73" s="34" t="s">
        <v>115</v>
      </c>
      <c r="C73" s="48"/>
      <c r="D73" s="26"/>
      <c r="E73" s="26"/>
      <c r="F73" s="26"/>
      <c r="G73" s="26"/>
      <c r="H73" s="26"/>
      <c r="I73" s="26"/>
    </row>
    <row r="74" spans="2:9" x14ac:dyDescent="0.3">
      <c r="B74" s="34" t="s">
        <v>181</v>
      </c>
      <c r="C74" s="48"/>
      <c r="D74" s="26"/>
      <c r="E74" s="26"/>
      <c r="F74" s="26"/>
      <c r="G74" s="26"/>
      <c r="H74" s="26"/>
      <c r="I74" s="26"/>
    </row>
    <row r="75" spans="2:9" x14ac:dyDescent="0.3">
      <c r="B75" s="26"/>
      <c r="C75" s="26"/>
      <c r="D75" s="26"/>
      <c r="E75" s="26"/>
      <c r="F75" s="26"/>
      <c r="G75" s="26"/>
      <c r="H75" s="26"/>
      <c r="I75" s="26"/>
    </row>
    <row r="76" spans="2:9" x14ac:dyDescent="0.3">
      <c r="B76" s="26"/>
      <c r="C76" s="49" t="s">
        <v>9</v>
      </c>
      <c r="D76" s="49" t="s">
        <v>9</v>
      </c>
      <c r="E76" s="31" t="s">
        <v>9</v>
      </c>
      <c r="F76" s="31" t="s">
        <v>9</v>
      </c>
      <c r="G76" s="49"/>
      <c r="H76" s="26"/>
      <c r="I76" s="26"/>
    </row>
    <row r="77" spans="2:9" x14ac:dyDescent="0.3">
      <c r="B77" s="50" t="s">
        <v>9</v>
      </c>
      <c r="C77" s="50" t="s">
        <v>119</v>
      </c>
      <c r="D77" s="50" t="s">
        <v>118</v>
      </c>
      <c r="E77" s="51" t="s">
        <v>14</v>
      </c>
      <c r="F77" s="35" t="s">
        <v>112</v>
      </c>
      <c r="G77" s="50"/>
      <c r="H77" s="26"/>
      <c r="I77" s="12"/>
    </row>
    <row r="78" spans="2:9" x14ac:dyDescent="0.3">
      <c r="B78" s="9" t="s">
        <v>124</v>
      </c>
      <c r="C78" s="52"/>
      <c r="D78" s="52"/>
      <c r="E78" s="52"/>
      <c r="F78" s="53"/>
      <c r="G78" s="26"/>
      <c r="H78" s="26"/>
      <c r="I78" s="26"/>
    </row>
    <row r="79" spans="2:9" x14ac:dyDescent="0.3">
      <c r="B79" s="9" t="s">
        <v>126</v>
      </c>
      <c r="C79" s="52"/>
      <c r="D79" s="52"/>
      <c r="E79" s="52"/>
      <c r="F79" s="53"/>
      <c r="G79" s="26"/>
      <c r="H79" s="12"/>
      <c r="I79" s="26"/>
    </row>
    <row r="80" spans="2:9" x14ac:dyDescent="0.3">
      <c r="B80" s="26"/>
      <c r="C80" s="26"/>
      <c r="D80" s="26"/>
      <c r="E80" s="26"/>
      <c r="F80" s="26"/>
      <c r="G80" s="26"/>
      <c r="H80" s="26"/>
      <c r="I80" s="26"/>
    </row>
    <row r="81" spans="2:9" x14ac:dyDescent="0.3">
      <c r="B81" s="26"/>
      <c r="C81" s="26"/>
      <c r="D81" s="26"/>
      <c r="E81" s="26"/>
      <c r="F81" s="26"/>
      <c r="G81" s="26"/>
      <c r="H81" s="26"/>
      <c r="I81" s="26"/>
    </row>
    <row r="82" spans="2:9" x14ac:dyDescent="0.3">
      <c r="B82" s="26"/>
      <c r="C82" s="26"/>
      <c r="D82" s="26"/>
      <c r="E82" s="26"/>
      <c r="F82" s="26"/>
      <c r="G82" s="26"/>
      <c r="H82" s="26"/>
      <c r="I82" s="26"/>
    </row>
    <row r="83" spans="2:9" x14ac:dyDescent="0.3">
      <c r="B83" s="26"/>
      <c r="C83" s="26"/>
      <c r="D83" s="26"/>
      <c r="E83" s="26"/>
      <c r="F83" s="26"/>
      <c r="G83" s="26"/>
      <c r="H83" s="26"/>
      <c r="I83" s="26"/>
    </row>
    <row r="84" spans="2:9" x14ac:dyDescent="0.3">
      <c r="B84" s="26"/>
      <c r="C84" s="26"/>
      <c r="D84" s="26"/>
      <c r="E84" s="26"/>
      <c r="F84" s="26"/>
      <c r="G84" s="26"/>
      <c r="H84" s="26"/>
      <c r="I84" s="26"/>
    </row>
    <row r="85" spans="2:9" x14ac:dyDescent="0.3">
      <c r="B85" s="26"/>
      <c r="C85" s="26"/>
      <c r="D85" s="26"/>
      <c r="E85" s="26"/>
      <c r="F85" s="26"/>
      <c r="G85" s="26"/>
      <c r="H85" s="26"/>
      <c r="I85" s="26"/>
    </row>
    <row r="86" spans="2:9" x14ac:dyDescent="0.3">
      <c r="B86" s="12"/>
      <c r="C86" s="12"/>
      <c r="D86" s="12"/>
      <c r="E86" s="12"/>
      <c r="F86" s="12"/>
      <c r="G86" s="12"/>
      <c r="H86" s="12"/>
      <c r="I86" s="12"/>
    </row>
    <row r="87" spans="2:9" x14ac:dyDescent="0.3">
      <c r="B87" s="12"/>
      <c r="C87" s="12"/>
      <c r="D87" s="12"/>
      <c r="E87" s="12"/>
      <c r="F87" s="12"/>
      <c r="G87" s="12"/>
      <c r="H87" s="12"/>
      <c r="I87" s="12"/>
    </row>
    <row r="88" spans="2:9" x14ac:dyDescent="0.3">
      <c r="B88" s="12"/>
      <c r="C88" s="12"/>
      <c r="D88" s="12"/>
      <c r="E88" s="12"/>
      <c r="F88" s="12"/>
      <c r="G88" s="12"/>
      <c r="H88" s="12"/>
      <c r="I88" s="12"/>
    </row>
    <row r="89" spans="2:9" x14ac:dyDescent="0.3">
      <c r="B89" s="12"/>
      <c r="C89" s="12"/>
      <c r="D89" s="12"/>
      <c r="E89" s="12"/>
      <c r="F89" s="12"/>
      <c r="G89" s="12"/>
      <c r="H89" s="12"/>
      <c r="I89" s="12"/>
    </row>
    <row r="108" spans="2:9" x14ac:dyDescent="0.3">
      <c r="B108" s="32" t="s">
        <v>111</v>
      </c>
      <c r="C108" s="32"/>
      <c r="D108" s="32"/>
      <c r="E108" s="46"/>
      <c r="F108" s="32"/>
      <c r="G108" s="32"/>
      <c r="H108" s="32"/>
      <c r="I108" s="32"/>
    </row>
    <row r="109" spans="2:9" x14ac:dyDescent="0.3">
      <c r="B109" s="27" t="s">
        <v>122</v>
      </c>
      <c r="C109" s="46"/>
      <c r="D109" s="139"/>
      <c r="E109" s="139"/>
      <c r="F109" s="139"/>
      <c r="G109" s="139"/>
      <c r="H109" s="32"/>
      <c r="I109" s="32"/>
    </row>
    <row r="110" spans="2:9" x14ac:dyDescent="0.3">
      <c r="B110" s="140" t="s">
        <v>121</v>
      </c>
      <c r="C110" s="32"/>
      <c r="D110" s="32"/>
      <c r="E110" s="32"/>
      <c r="F110" s="32"/>
      <c r="G110" s="32"/>
      <c r="H110" s="32"/>
      <c r="I110" s="32"/>
    </row>
    <row r="111" spans="2:9" x14ac:dyDescent="0.3">
      <c r="B111" s="32" t="s">
        <v>123</v>
      </c>
      <c r="C111" s="32"/>
      <c r="D111" s="32"/>
      <c r="E111" s="32"/>
      <c r="F111" s="32"/>
      <c r="G111" s="32"/>
      <c r="H111" s="32"/>
      <c r="I111" s="32"/>
    </row>
    <row r="112" spans="2:9" x14ac:dyDescent="0.3">
      <c r="B112" s="12"/>
      <c r="C112" s="12"/>
      <c r="D112" s="12"/>
      <c r="E112" s="12"/>
      <c r="F112" s="12"/>
      <c r="G112" s="12"/>
      <c r="H112" s="12"/>
      <c r="I112" s="12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4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98" customWidth="1"/>
    <col min="2" max="2" width="12.7265625" style="10" customWidth="1"/>
    <col min="3" max="3" width="10.7265625" style="87" customWidth="1"/>
    <col min="4" max="9" width="10.7265625" style="10" customWidth="1"/>
    <col min="10" max="16384" width="9.1796875" style="98"/>
  </cols>
  <sheetData>
    <row r="2" spans="2:9" x14ac:dyDescent="0.3">
      <c r="B2" s="134" t="s">
        <v>160</v>
      </c>
      <c r="C2" s="99"/>
      <c r="D2" s="132" t="s">
        <v>60</v>
      </c>
      <c r="E2" s="99"/>
      <c r="F2" s="99"/>
      <c r="G2" s="99"/>
      <c r="H2" s="99"/>
      <c r="I2" s="137"/>
    </row>
    <row r="3" spans="2:9" x14ac:dyDescent="0.3">
      <c r="B3" s="99"/>
      <c r="C3" s="99"/>
      <c r="D3" s="99"/>
      <c r="E3" s="99"/>
      <c r="F3" s="99"/>
      <c r="G3" s="99"/>
      <c r="H3" s="99"/>
      <c r="I3" s="137"/>
    </row>
    <row r="4" spans="2:9" x14ac:dyDescent="0.3">
      <c r="B4" s="27" t="s">
        <v>168</v>
      </c>
      <c r="C4" s="99"/>
      <c r="D4" s="99"/>
      <c r="E4" s="99"/>
      <c r="F4" s="99"/>
      <c r="G4" s="99"/>
      <c r="H4" s="99"/>
      <c r="I4" s="137"/>
    </row>
    <row r="5" spans="2:9" x14ac:dyDescent="0.3">
      <c r="B5" s="99" t="s">
        <v>56</v>
      </c>
      <c r="C5" s="99"/>
      <c r="D5" s="99"/>
      <c r="E5" s="99"/>
      <c r="F5" s="99"/>
      <c r="G5" s="99"/>
      <c r="H5" s="99"/>
      <c r="I5" s="137"/>
    </row>
    <row r="6" spans="2:9" x14ac:dyDescent="0.3">
      <c r="B6" s="61" t="s">
        <v>57</v>
      </c>
      <c r="C6" s="99"/>
      <c r="D6" s="99"/>
      <c r="E6" s="99"/>
      <c r="F6" s="99"/>
      <c r="G6" s="99"/>
      <c r="H6" s="99"/>
      <c r="I6" s="137"/>
    </row>
    <row r="7" spans="2:9" x14ac:dyDescent="0.3">
      <c r="B7" s="99"/>
      <c r="C7" s="99"/>
      <c r="D7" s="99"/>
      <c r="E7" s="99"/>
      <c r="F7" s="99"/>
      <c r="G7" s="99"/>
      <c r="H7" s="99"/>
      <c r="I7" s="137"/>
    </row>
    <row r="8" spans="2:9" ht="14.55" x14ac:dyDescent="0.35">
      <c r="B8" s="101" t="s">
        <v>3</v>
      </c>
      <c r="C8" s="99" t="s">
        <v>148</v>
      </c>
      <c r="D8" s="99"/>
      <c r="E8" s="99"/>
      <c r="F8" s="99"/>
      <c r="G8" s="99"/>
      <c r="H8" s="99"/>
      <c r="I8" s="137"/>
    </row>
    <row r="9" spans="2:9" ht="14.55" x14ac:dyDescent="0.35">
      <c r="B9" s="101" t="s">
        <v>4</v>
      </c>
      <c r="C9" s="99" t="s">
        <v>183</v>
      </c>
      <c r="D9" s="99"/>
      <c r="E9" s="99"/>
      <c r="F9" s="99"/>
      <c r="G9" s="99"/>
      <c r="H9" s="99"/>
      <c r="I9" s="137"/>
    </row>
    <row r="10" spans="2:9" ht="14.55" x14ac:dyDescent="0.35">
      <c r="B10" s="101" t="s">
        <v>5</v>
      </c>
      <c r="C10" s="99" t="s">
        <v>149</v>
      </c>
      <c r="D10" s="99"/>
      <c r="E10" s="99"/>
      <c r="F10" s="99"/>
      <c r="G10" s="99"/>
      <c r="H10" s="99"/>
      <c r="I10" s="137"/>
    </row>
    <row r="11" spans="2:9" x14ac:dyDescent="0.3">
      <c r="B11" s="102"/>
      <c r="C11" s="141"/>
      <c r="D11" s="99"/>
      <c r="E11" s="99"/>
      <c r="F11" s="99"/>
      <c r="G11" s="99"/>
      <c r="H11" s="99"/>
      <c r="I11" s="137"/>
    </row>
    <row r="14" spans="2:9" x14ac:dyDescent="0.3">
      <c r="B14" s="95" t="s">
        <v>166</v>
      </c>
      <c r="C14" s="96"/>
      <c r="D14" s="88"/>
    </row>
    <row r="15" spans="2:9" ht="15.05" x14ac:dyDescent="0.35">
      <c r="B15" s="3" t="s">
        <v>38</v>
      </c>
      <c r="C15" s="2" t="s">
        <v>54</v>
      </c>
      <c r="D15" s="3" t="s">
        <v>55</v>
      </c>
      <c r="E15" s="86" t="s">
        <v>136</v>
      </c>
      <c r="F15" s="86" t="s">
        <v>140</v>
      </c>
      <c r="G15" s="90" t="s">
        <v>47</v>
      </c>
      <c r="H15" s="86" t="s">
        <v>141</v>
      </c>
      <c r="I15" s="86" t="s">
        <v>142</v>
      </c>
    </row>
    <row r="16" spans="2:9" x14ac:dyDescent="0.3">
      <c r="B16" s="1" t="s">
        <v>41</v>
      </c>
      <c r="C16" s="96">
        <v>2.0299999999999998</v>
      </c>
      <c r="D16" s="100"/>
      <c r="E16" s="10">
        <v>10</v>
      </c>
      <c r="F16" s="10">
        <v>10</v>
      </c>
      <c r="G16" s="10">
        <v>1</v>
      </c>
      <c r="H16" s="31"/>
      <c r="I16" s="31"/>
    </row>
    <row r="17" spans="2:9" x14ac:dyDescent="0.3">
      <c r="B17" s="1" t="s">
        <v>42</v>
      </c>
      <c r="C17" s="96">
        <v>2.13</v>
      </c>
      <c r="D17" s="100"/>
      <c r="E17" s="10">
        <v>10</v>
      </c>
      <c r="F17" s="10">
        <v>10</v>
      </c>
      <c r="G17" s="10">
        <v>1</v>
      </c>
      <c r="H17" s="31"/>
      <c r="I17" s="31"/>
    </row>
    <row r="18" spans="2:9" x14ac:dyDescent="0.3">
      <c r="B18" s="1" t="s">
        <v>43</v>
      </c>
      <c r="C18" s="96">
        <v>3.07</v>
      </c>
      <c r="D18" s="100"/>
      <c r="E18" s="10">
        <v>10</v>
      </c>
      <c r="F18" s="10">
        <v>10</v>
      </c>
      <c r="G18" s="10">
        <v>1</v>
      </c>
      <c r="H18" s="31"/>
      <c r="I18" s="31"/>
    </row>
    <row r="19" spans="2:9" x14ac:dyDescent="0.3">
      <c r="B19" s="1" t="s">
        <v>44</v>
      </c>
      <c r="C19" s="96">
        <v>3.44</v>
      </c>
      <c r="D19" s="100"/>
      <c r="E19" s="10">
        <v>10</v>
      </c>
      <c r="F19" s="10">
        <v>10</v>
      </c>
      <c r="G19" s="10">
        <v>1</v>
      </c>
      <c r="H19" s="31"/>
      <c r="I19" s="31"/>
    </row>
    <row r="20" spans="2:9" x14ac:dyDescent="0.3">
      <c r="B20" s="1" t="s">
        <v>45</v>
      </c>
      <c r="C20" s="96">
        <v>4</v>
      </c>
      <c r="D20" s="100"/>
      <c r="E20" s="10">
        <v>10</v>
      </c>
      <c r="F20" s="10">
        <v>10</v>
      </c>
      <c r="G20" s="10">
        <v>1</v>
      </c>
      <c r="H20" s="31"/>
      <c r="I20" s="31"/>
    </row>
    <row r="21" spans="2:9" x14ac:dyDescent="0.3">
      <c r="B21" s="1" t="s">
        <v>46</v>
      </c>
      <c r="C21" s="96">
        <v>5.15</v>
      </c>
      <c r="D21" s="100"/>
      <c r="E21" s="10">
        <v>10</v>
      </c>
      <c r="F21" s="10">
        <v>10</v>
      </c>
      <c r="G21" s="10">
        <v>1</v>
      </c>
      <c r="H21" s="31"/>
      <c r="I21" s="31"/>
    </row>
    <row r="22" spans="2:9" x14ac:dyDescent="0.3">
      <c r="B22" s="103"/>
      <c r="H22" s="31"/>
      <c r="I22" s="31"/>
    </row>
    <row r="24" spans="2:9" x14ac:dyDescent="0.3">
      <c r="B24" s="95" t="s">
        <v>167</v>
      </c>
    </row>
    <row r="25" spans="2:9" ht="15.05" x14ac:dyDescent="0.35">
      <c r="B25" s="3" t="s">
        <v>38</v>
      </c>
      <c r="C25" s="2" t="s">
        <v>54</v>
      </c>
      <c r="D25" s="3" t="s">
        <v>55</v>
      </c>
      <c r="E25" s="86" t="s">
        <v>136</v>
      </c>
      <c r="F25" s="86" t="s">
        <v>140</v>
      </c>
      <c r="G25" s="90" t="s">
        <v>47</v>
      </c>
      <c r="H25" s="50" t="s">
        <v>141</v>
      </c>
      <c r="I25" s="50" t="s">
        <v>142</v>
      </c>
    </row>
    <row r="26" spans="2:9" x14ac:dyDescent="0.3">
      <c r="B26" s="1" t="s">
        <v>39</v>
      </c>
      <c r="C26" s="96">
        <v>-0.74</v>
      </c>
      <c r="D26" s="47"/>
      <c r="E26" s="10">
        <v>10</v>
      </c>
      <c r="F26" s="10">
        <v>10</v>
      </c>
      <c r="G26" s="10">
        <v>1</v>
      </c>
      <c r="H26" s="31"/>
      <c r="I26" s="31"/>
    </row>
    <row r="27" spans="2:9" x14ac:dyDescent="0.3">
      <c r="B27" s="1" t="s">
        <v>11</v>
      </c>
      <c r="C27" s="96">
        <v>-0.3</v>
      </c>
      <c r="D27" s="47"/>
      <c r="E27" s="10">
        <v>10</v>
      </c>
      <c r="F27" s="10">
        <v>10</v>
      </c>
      <c r="G27" s="10">
        <v>1</v>
      </c>
      <c r="H27" s="31"/>
      <c r="I27" s="31"/>
    </row>
    <row r="28" spans="2:9" x14ac:dyDescent="0.3">
      <c r="B28" s="1" t="s">
        <v>40</v>
      </c>
      <c r="C28" s="96">
        <v>-0.24</v>
      </c>
      <c r="D28" s="47"/>
      <c r="E28" s="10">
        <v>10</v>
      </c>
      <c r="F28" s="10">
        <v>10</v>
      </c>
      <c r="G28" s="10">
        <v>1</v>
      </c>
      <c r="H28" s="31"/>
      <c r="I28" s="31"/>
    </row>
    <row r="29" spans="2:9" x14ac:dyDescent="0.3">
      <c r="B29" s="1" t="s">
        <v>10</v>
      </c>
      <c r="C29" s="96">
        <v>-0.17</v>
      </c>
      <c r="D29" s="47"/>
      <c r="E29" s="10">
        <v>10</v>
      </c>
      <c r="F29" s="10">
        <v>10</v>
      </c>
      <c r="G29" s="10">
        <v>1</v>
      </c>
      <c r="H29" s="31"/>
      <c r="I29" s="31"/>
    </row>
    <row r="31" spans="2:9" x14ac:dyDescent="0.3">
      <c r="G31" s="98"/>
      <c r="H31" s="98"/>
    </row>
    <row r="32" spans="2:9" x14ac:dyDescent="0.3">
      <c r="B32" s="98"/>
      <c r="C32" s="98"/>
      <c r="D32" s="98"/>
      <c r="E32" s="98"/>
      <c r="F32" s="98"/>
      <c r="G32" s="98"/>
      <c r="H32" s="98"/>
    </row>
    <row r="33" spans="2:9" x14ac:dyDescent="0.3">
      <c r="B33" s="98"/>
      <c r="C33" s="98"/>
      <c r="D33" s="98"/>
      <c r="E33" s="98"/>
      <c r="F33" s="98"/>
      <c r="G33" s="98"/>
      <c r="H33" s="98"/>
      <c r="I33" s="98"/>
    </row>
    <row r="34" spans="2:9" x14ac:dyDescent="0.3">
      <c r="B34" s="98"/>
      <c r="C34" s="98"/>
      <c r="D34" s="98"/>
      <c r="E34" s="98"/>
      <c r="F34" s="98"/>
      <c r="G34" s="98"/>
      <c r="H34" s="98"/>
      <c r="I34" s="98"/>
    </row>
    <row r="35" spans="2:9" x14ac:dyDescent="0.3">
      <c r="B35" s="71"/>
      <c r="C35" s="71"/>
      <c r="D35" s="98"/>
      <c r="E35" s="98"/>
      <c r="F35" s="98"/>
      <c r="G35" s="98"/>
      <c r="H35" s="98"/>
    </row>
    <row r="36" spans="2:9" x14ac:dyDescent="0.3">
      <c r="B36" s="71"/>
      <c r="C36" s="71"/>
      <c r="D36" s="98"/>
      <c r="E36" s="98"/>
      <c r="F36" s="98"/>
      <c r="G36" s="98"/>
      <c r="H36" s="98"/>
    </row>
    <row r="53" spans="2:9" x14ac:dyDescent="0.3">
      <c r="B53" s="72" t="s">
        <v>150</v>
      </c>
      <c r="C53" s="72"/>
      <c r="D53" s="99"/>
      <c r="E53" s="99"/>
      <c r="F53" s="99"/>
      <c r="G53" s="99"/>
      <c r="H53" s="99"/>
      <c r="I53" s="137"/>
    </row>
    <row r="54" spans="2:9" x14ac:dyDescent="0.3">
      <c r="B54" s="72"/>
      <c r="C54" s="72" t="s">
        <v>105</v>
      </c>
      <c r="D54" s="99"/>
      <c r="E54" s="99"/>
      <c r="F54" s="99"/>
      <c r="G54" s="99"/>
      <c r="H54" s="99"/>
      <c r="I54" s="137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14" customWidth="1"/>
    <col min="2" max="2" width="12.7265625" style="14" customWidth="1"/>
    <col min="3" max="9" width="10.7265625" style="9" customWidth="1"/>
    <col min="10" max="16384" width="9.1796875" style="14"/>
  </cols>
  <sheetData>
    <row r="2" spans="2:9" s="16" customFormat="1" x14ac:dyDescent="0.3">
      <c r="B2" s="133" t="s">
        <v>159</v>
      </c>
      <c r="C2" s="27"/>
      <c r="D2" s="133" t="s">
        <v>13</v>
      </c>
      <c r="E2" s="27"/>
      <c r="F2" s="27"/>
      <c r="G2" s="27"/>
      <c r="H2" s="27"/>
      <c r="I2" s="27"/>
    </row>
    <row r="3" spans="2:9" s="16" customFormat="1" x14ac:dyDescent="0.3">
      <c r="B3" s="27"/>
      <c r="C3" s="27"/>
      <c r="D3" s="27"/>
      <c r="E3" s="27"/>
      <c r="F3" s="27"/>
      <c r="G3" s="27"/>
      <c r="H3" s="27"/>
      <c r="I3" s="27"/>
    </row>
    <row r="4" spans="2:9" s="16" customFormat="1" x14ac:dyDescent="0.3">
      <c r="B4" s="27" t="s">
        <v>169</v>
      </c>
      <c r="C4" s="27"/>
      <c r="D4" s="27"/>
      <c r="E4" s="27"/>
      <c r="F4" s="27"/>
      <c r="G4" s="27"/>
      <c r="H4" s="27"/>
      <c r="I4" s="27"/>
    </row>
    <row r="5" spans="2:9" s="16" customFormat="1" x14ac:dyDescent="0.3">
      <c r="B5" s="27" t="s">
        <v>173</v>
      </c>
      <c r="C5" s="27"/>
      <c r="D5" s="27"/>
      <c r="E5" s="27"/>
      <c r="F5" s="27"/>
      <c r="G5" s="27"/>
      <c r="H5" s="27"/>
      <c r="I5" s="27"/>
    </row>
    <row r="6" spans="2:9" s="16" customFormat="1" x14ac:dyDescent="0.3">
      <c r="B6" s="27" t="s">
        <v>170</v>
      </c>
      <c r="C6" s="27"/>
      <c r="D6" s="65"/>
      <c r="E6" s="65"/>
      <c r="F6" s="65"/>
      <c r="G6" s="65"/>
      <c r="H6" s="65"/>
      <c r="I6" s="27"/>
    </row>
    <row r="7" spans="2:9" x14ac:dyDescent="0.3">
      <c r="B7" s="65"/>
      <c r="C7" s="43"/>
      <c r="D7" s="43"/>
      <c r="E7" s="43"/>
      <c r="F7" s="43"/>
      <c r="G7" s="43"/>
      <c r="H7" s="43"/>
      <c r="I7" s="43"/>
    </row>
    <row r="8" spans="2:9" x14ac:dyDescent="0.3">
      <c r="B8" s="65" t="s">
        <v>174</v>
      </c>
      <c r="C8" s="65"/>
      <c r="D8" s="65"/>
      <c r="E8" s="65"/>
      <c r="F8" s="65"/>
      <c r="G8" s="65"/>
      <c r="H8" s="65"/>
      <c r="I8" s="43"/>
    </row>
    <row r="9" spans="2:9" x14ac:dyDescent="0.3">
      <c r="B9" s="65" t="s">
        <v>175</v>
      </c>
      <c r="C9" s="65"/>
      <c r="D9" s="65"/>
      <c r="E9" s="65"/>
      <c r="F9" s="65"/>
      <c r="G9" s="65"/>
      <c r="H9" s="65"/>
      <c r="I9" s="43"/>
    </row>
    <row r="10" spans="2:9" x14ac:dyDescent="0.3">
      <c r="B10" s="37" t="s">
        <v>3</v>
      </c>
      <c r="C10" s="65" t="s">
        <v>58</v>
      </c>
      <c r="D10" s="65"/>
      <c r="E10" s="65"/>
      <c r="F10" s="65"/>
      <c r="G10" s="65"/>
      <c r="H10" s="65"/>
      <c r="I10" s="43"/>
    </row>
    <row r="11" spans="2:9" x14ac:dyDescent="0.3">
      <c r="B11" s="37" t="s">
        <v>4</v>
      </c>
      <c r="C11" s="65" t="s">
        <v>59</v>
      </c>
      <c r="D11" s="65"/>
      <c r="E11" s="65"/>
      <c r="F11" s="65"/>
      <c r="G11" s="65"/>
      <c r="H11" s="65"/>
      <c r="I11" s="43"/>
    </row>
    <row r="12" spans="2:9" x14ac:dyDescent="0.3">
      <c r="B12" s="37"/>
      <c r="C12" s="65"/>
      <c r="D12" s="65"/>
      <c r="E12" s="65"/>
      <c r="F12" s="65"/>
      <c r="G12" s="65"/>
      <c r="H12" s="65"/>
      <c r="I12" s="43"/>
    </row>
    <row r="13" spans="2:9" x14ac:dyDescent="0.3">
      <c r="C13" s="14"/>
      <c r="D13" s="14"/>
      <c r="E13" s="14"/>
      <c r="F13" s="14"/>
      <c r="G13" s="14"/>
      <c r="H13" s="14"/>
    </row>
    <row r="14" spans="2:9" x14ac:dyDescent="0.3">
      <c r="B14" s="16"/>
    </row>
    <row r="15" spans="2:9" x14ac:dyDescent="0.3">
      <c r="B15" s="138" t="s">
        <v>171</v>
      </c>
      <c r="C15" s="87"/>
      <c r="D15" s="10"/>
      <c r="E15" s="10"/>
      <c r="F15" s="10"/>
      <c r="G15" s="10"/>
      <c r="H15" s="10"/>
      <c r="I15" s="10"/>
    </row>
    <row r="16" spans="2:9" ht="15.05" x14ac:dyDescent="0.35">
      <c r="B16" s="3" t="s">
        <v>38</v>
      </c>
      <c r="C16" s="2" t="s">
        <v>54</v>
      </c>
      <c r="D16" s="3" t="s">
        <v>55</v>
      </c>
      <c r="E16" s="86" t="s">
        <v>136</v>
      </c>
      <c r="F16" s="86" t="s">
        <v>140</v>
      </c>
      <c r="G16" s="90" t="s">
        <v>47</v>
      </c>
      <c r="H16" s="50" t="s">
        <v>141</v>
      </c>
      <c r="I16" s="50" t="s">
        <v>142</v>
      </c>
    </row>
    <row r="17" spans="2:9" x14ac:dyDescent="0.3">
      <c r="B17" s="1" t="s">
        <v>39</v>
      </c>
      <c r="C17" s="96">
        <v>-0.74</v>
      </c>
      <c r="D17" s="47">
        <f>10^C17</f>
        <v>0.18197008586099833</v>
      </c>
      <c r="E17" s="10">
        <v>10</v>
      </c>
      <c r="F17" s="10">
        <v>10</v>
      </c>
      <c r="G17" s="10"/>
      <c r="H17" s="31"/>
      <c r="I17" s="31"/>
    </row>
    <row r="18" spans="2:9" x14ac:dyDescent="0.3">
      <c r="B18" s="1" t="s">
        <v>11</v>
      </c>
      <c r="C18" s="96">
        <v>-0.3</v>
      </c>
      <c r="D18" s="47">
        <f>10^C18</f>
        <v>0.50118723362727224</v>
      </c>
      <c r="E18" s="10">
        <v>10</v>
      </c>
      <c r="F18" s="10">
        <v>10</v>
      </c>
      <c r="G18" s="10"/>
      <c r="H18" s="31"/>
      <c r="I18" s="31"/>
    </row>
    <row r="19" spans="2:9" x14ac:dyDescent="0.3">
      <c r="B19" s="1" t="s">
        <v>40</v>
      </c>
      <c r="C19" s="96">
        <v>-0.24</v>
      </c>
      <c r="D19" s="47">
        <f>10^C19</f>
        <v>0.57543993733715693</v>
      </c>
      <c r="E19" s="10">
        <v>10</v>
      </c>
      <c r="F19" s="10">
        <v>10</v>
      </c>
      <c r="G19" s="10"/>
      <c r="H19" s="31"/>
      <c r="I19" s="31"/>
    </row>
    <row r="20" spans="2:9" x14ac:dyDescent="0.3">
      <c r="B20" s="1" t="s">
        <v>10</v>
      </c>
      <c r="C20" s="96">
        <v>-0.17</v>
      </c>
      <c r="D20" s="47">
        <f>10^C20</f>
        <v>0.67608297539198181</v>
      </c>
      <c r="E20" s="10">
        <v>10</v>
      </c>
      <c r="F20" s="10">
        <v>10</v>
      </c>
      <c r="G20" s="10"/>
      <c r="H20" s="31"/>
      <c r="I20" s="31"/>
    </row>
    <row r="21" spans="2:9" x14ac:dyDescent="0.3">
      <c r="B21" s="10"/>
      <c r="C21" s="10"/>
      <c r="D21" s="10"/>
      <c r="E21" s="10"/>
      <c r="F21" s="10"/>
      <c r="G21" s="10"/>
      <c r="H21" s="10"/>
      <c r="I21" s="10"/>
    </row>
    <row r="22" spans="2:9" x14ac:dyDescent="0.3">
      <c r="C22" s="14"/>
      <c r="D22" s="14"/>
      <c r="E22" s="14"/>
      <c r="F22" s="14"/>
      <c r="G22" s="14"/>
      <c r="H22" s="14"/>
      <c r="I22" s="14"/>
    </row>
    <row r="23" spans="2:9" x14ac:dyDescent="0.3">
      <c r="B23" s="138" t="s">
        <v>172</v>
      </c>
      <c r="E23" s="88"/>
      <c r="F23" s="97"/>
      <c r="H23" s="97"/>
      <c r="I23" s="97"/>
    </row>
    <row r="24" spans="2:9" ht="15.05" x14ac:dyDescent="0.35">
      <c r="B24" s="3" t="s">
        <v>38</v>
      </c>
      <c r="C24" s="2" t="s">
        <v>54</v>
      </c>
      <c r="D24" s="3" t="s">
        <v>55</v>
      </c>
      <c r="E24" s="86" t="s">
        <v>136</v>
      </c>
      <c r="F24" s="86" t="s">
        <v>140</v>
      </c>
      <c r="G24" s="90" t="s">
        <v>47</v>
      </c>
      <c r="H24" s="86" t="s">
        <v>141</v>
      </c>
      <c r="I24" s="86" t="s">
        <v>142</v>
      </c>
    </row>
    <row r="25" spans="2:9" x14ac:dyDescent="0.3">
      <c r="B25" s="1" t="s">
        <v>39</v>
      </c>
      <c r="C25" s="96">
        <v>-0.74</v>
      </c>
      <c r="D25" s="47">
        <f>10^C25</f>
        <v>0.18197008586099833</v>
      </c>
      <c r="E25" s="10">
        <v>10</v>
      </c>
      <c r="F25" s="10">
        <v>10</v>
      </c>
      <c r="G25" s="10"/>
      <c r="H25" s="31"/>
      <c r="I25" s="31"/>
    </row>
    <row r="26" spans="2:9" x14ac:dyDescent="0.3">
      <c r="B26" s="1" t="s">
        <v>11</v>
      </c>
      <c r="C26" s="96">
        <v>-0.3</v>
      </c>
      <c r="D26" s="47">
        <f>10^C26</f>
        <v>0.50118723362727224</v>
      </c>
      <c r="E26" s="10">
        <v>10</v>
      </c>
      <c r="F26" s="10">
        <v>10</v>
      </c>
      <c r="G26" s="10"/>
      <c r="H26" s="31"/>
      <c r="I26" s="31"/>
    </row>
    <row r="27" spans="2:9" x14ac:dyDescent="0.3">
      <c r="B27" s="1" t="s">
        <v>40</v>
      </c>
      <c r="C27" s="96">
        <v>-0.24</v>
      </c>
      <c r="D27" s="47">
        <f>10^C27</f>
        <v>0.57543993733715693</v>
      </c>
      <c r="E27" s="10">
        <v>10</v>
      </c>
      <c r="F27" s="10">
        <v>10</v>
      </c>
      <c r="G27" s="10"/>
      <c r="H27" s="31"/>
      <c r="I27" s="31"/>
    </row>
    <row r="28" spans="2:9" x14ac:dyDescent="0.3">
      <c r="B28" s="1" t="s">
        <v>10</v>
      </c>
      <c r="C28" s="96">
        <v>-0.17</v>
      </c>
      <c r="D28" s="47">
        <f>10^C28</f>
        <v>0.67608297539198181</v>
      </c>
      <c r="E28" s="10">
        <v>10</v>
      </c>
      <c r="F28" s="10">
        <v>10</v>
      </c>
      <c r="G28" s="10"/>
      <c r="H28" s="31"/>
      <c r="I28" s="31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71" customWidth="1"/>
    <col min="2" max="2" width="14.7265625" style="71" customWidth="1"/>
    <col min="3" max="3" width="10.7265625" style="42" customWidth="1"/>
    <col min="4" max="5" width="10.7265625" style="8" customWidth="1"/>
    <col min="6" max="6" width="10.7265625" style="71" customWidth="1"/>
    <col min="7" max="7" width="10.7265625" style="8" customWidth="1"/>
    <col min="8" max="9" width="10.7265625" style="71" customWidth="1"/>
    <col min="10" max="16384" width="9.1796875" style="71"/>
  </cols>
  <sheetData>
    <row r="2" spans="2:9" x14ac:dyDescent="0.3">
      <c r="B2" s="135" t="s">
        <v>161</v>
      </c>
      <c r="C2" s="61"/>
      <c r="D2" s="136" t="s">
        <v>61</v>
      </c>
      <c r="E2" s="61"/>
      <c r="F2" s="72"/>
      <c r="G2" s="72"/>
      <c r="H2" s="72"/>
      <c r="I2" s="72"/>
    </row>
    <row r="3" spans="2:9" x14ac:dyDescent="0.3">
      <c r="B3" s="61"/>
      <c r="C3" s="61"/>
      <c r="D3" s="61"/>
      <c r="E3" s="61"/>
      <c r="F3" s="72"/>
      <c r="G3" s="72"/>
      <c r="H3" s="72"/>
      <c r="I3" s="72"/>
    </row>
    <row r="4" spans="2:9" x14ac:dyDescent="0.3">
      <c r="B4" s="64" t="s">
        <v>66</v>
      </c>
      <c r="C4" s="65"/>
      <c r="D4" s="61"/>
      <c r="E4" s="61"/>
      <c r="F4" s="72"/>
      <c r="G4" s="72"/>
      <c r="H4" s="72"/>
      <c r="I4" s="72"/>
    </row>
    <row r="5" spans="2:9" ht="14" x14ac:dyDescent="0.3">
      <c r="B5" s="61" t="s">
        <v>184</v>
      </c>
      <c r="C5" s="61"/>
      <c r="D5" s="61"/>
      <c r="E5" s="61"/>
      <c r="F5" s="72"/>
      <c r="G5" s="72"/>
      <c r="H5" s="72"/>
      <c r="I5" s="72"/>
    </row>
    <row r="6" spans="2:9" x14ac:dyDescent="0.3">
      <c r="B6" s="61"/>
      <c r="C6" s="61" t="s">
        <v>137</v>
      </c>
      <c r="D6" s="61"/>
      <c r="E6" s="61"/>
      <c r="F6" s="72"/>
      <c r="G6" s="72"/>
      <c r="H6" s="72"/>
      <c r="I6" s="72"/>
    </row>
    <row r="7" spans="2:9" x14ac:dyDescent="0.3">
      <c r="B7" s="64" t="s">
        <v>138</v>
      </c>
      <c r="C7" s="61"/>
      <c r="D7" s="61"/>
      <c r="E7" s="61"/>
      <c r="F7" s="72"/>
      <c r="G7" s="72"/>
      <c r="H7" s="72"/>
      <c r="I7" s="72"/>
    </row>
    <row r="8" spans="2:9" x14ac:dyDescent="0.3">
      <c r="B8" s="64" t="s">
        <v>139</v>
      </c>
      <c r="C8" s="61"/>
      <c r="D8" s="61"/>
      <c r="E8" s="61"/>
      <c r="F8" s="72"/>
      <c r="G8" s="72"/>
      <c r="H8" s="72"/>
      <c r="I8" s="72"/>
    </row>
    <row r="9" spans="2:9" x14ac:dyDescent="0.3">
      <c r="B9" s="64" t="s">
        <v>134</v>
      </c>
      <c r="C9" s="61"/>
      <c r="D9" s="72"/>
      <c r="E9" s="72"/>
      <c r="F9" s="72"/>
      <c r="G9" s="72"/>
      <c r="H9" s="72"/>
      <c r="I9" s="72"/>
    </row>
    <row r="10" spans="2:9" x14ac:dyDescent="0.3">
      <c r="B10" s="72" t="s">
        <v>65</v>
      </c>
      <c r="C10" s="72"/>
      <c r="D10" s="61"/>
      <c r="E10" s="61"/>
      <c r="F10" s="72"/>
      <c r="G10" s="72"/>
      <c r="H10" s="72"/>
      <c r="I10" s="72"/>
    </row>
    <row r="11" spans="2:9" x14ac:dyDescent="0.3">
      <c r="B11" s="61"/>
      <c r="C11" s="61" t="s">
        <v>48</v>
      </c>
      <c r="D11" s="61"/>
      <c r="E11" s="61"/>
      <c r="F11" s="72"/>
      <c r="G11" s="72"/>
      <c r="H11" s="72"/>
      <c r="I11" s="72"/>
    </row>
    <row r="12" spans="2:9" x14ac:dyDescent="0.3">
      <c r="B12" s="74"/>
      <c r="C12" s="61" t="s">
        <v>67</v>
      </c>
      <c r="D12" s="61"/>
      <c r="E12" s="61"/>
      <c r="F12" s="72"/>
      <c r="G12" s="72"/>
      <c r="H12" s="72"/>
      <c r="I12" s="72"/>
    </row>
    <row r="13" spans="2:9" x14ac:dyDescent="0.3">
      <c r="B13" s="61"/>
      <c r="C13" s="61" t="s">
        <v>144</v>
      </c>
      <c r="D13" s="61"/>
      <c r="E13" s="61"/>
      <c r="F13" s="72"/>
      <c r="G13" s="72"/>
      <c r="H13" s="72"/>
      <c r="I13" s="72"/>
    </row>
    <row r="14" spans="2:9" x14ac:dyDescent="0.3">
      <c r="B14" s="61"/>
      <c r="C14" s="61" t="s">
        <v>62</v>
      </c>
      <c r="D14" s="61"/>
      <c r="E14" s="61"/>
      <c r="F14" s="72"/>
      <c r="G14" s="72"/>
      <c r="H14" s="72"/>
      <c r="I14" s="72"/>
    </row>
    <row r="15" spans="2:9" x14ac:dyDescent="0.3">
      <c r="B15" s="61"/>
      <c r="C15" s="61"/>
      <c r="D15" s="61"/>
      <c r="E15" s="61"/>
      <c r="F15" s="72"/>
      <c r="G15" s="72"/>
      <c r="H15" s="72"/>
      <c r="I15" s="72"/>
    </row>
    <row r="16" spans="2:9" x14ac:dyDescent="0.3">
      <c r="B16" s="74" t="s">
        <v>3</v>
      </c>
      <c r="C16" s="61" t="s">
        <v>187</v>
      </c>
      <c r="D16" s="61"/>
      <c r="E16" s="61"/>
      <c r="F16" s="72"/>
      <c r="G16" s="72"/>
      <c r="H16" s="72"/>
      <c r="I16" s="72"/>
    </row>
    <row r="17" spans="2:9" x14ac:dyDescent="0.3">
      <c r="B17" s="61"/>
      <c r="C17" s="61" t="s">
        <v>68</v>
      </c>
      <c r="D17" s="61"/>
      <c r="E17" s="61"/>
      <c r="F17" s="72"/>
      <c r="G17" s="72"/>
      <c r="H17" s="72"/>
      <c r="I17" s="72"/>
    </row>
    <row r="18" spans="2:9" ht="14.55" x14ac:dyDescent="0.35">
      <c r="B18" s="61"/>
      <c r="C18" s="61" t="s">
        <v>145</v>
      </c>
      <c r="D18" s="61"/>
      <c r="E18" s="61"/>
      <c r="F18" s="72"/>
      <c r="G18" s="72"/>
      <c r="H18" s="72"/>
      <c r="I18" s="72"/>
    </row>
    <row r="19" spans="2:9" ht="14.55" x14ac:dyDescent="0.35">
      <c r="B19" s="74"/>
      <c r="C19" s="61" t="s">
        <v>146</v>
      </c>
      <c r="D19" s="61"/>
      <c r="E19" s="61"/>
      <c r="F19" s="72"/>
      <c r="G19" s="72"/>
      <c r="H19" s="72"/>
      <c r="I19" s="72"/>
    </row>
    <row r="20" spans="2:9" x14ac:dyDescent="0.3">
      <c r="B20" s="61"/>
      <c r="C20" s="61"/>
      <c r="D20" s="61"/>
      <c r="E20" s="61"/>
      <c r="F20" s="72"/>
      <c r="G20" s="72"/>
      <c r="H20" s="72"/>
      <c r="I20" s="72"/>
    </row>
    <row r="21" spans="2:9" x14ac:dyDescent="0.3">
      <c r="B21" s="74" t="s">
        <v>4</v>
      </c>
      <c r="C21" s="61" t="s">
        <v>135</v>
      </c>
      <c r="D21" s="61"/>
      <c r="E21" s="61"/>
      <c r="F21" s="72"/>
      <c r="G21" s="72"/>
      <c r="H21" s="72"/>
      <c r="I21" s="72"/>
    </row>
    <row r="22" spans="2:9" x14ac:dyDescent="0.3">
      <c r="B22" s="61"/>
      <c r="C22" s="61"/>
      <c r="D22" s="61"/>
      <c r="E22" s="61"/>
      <c r="F22" s="72"/>
      <c r="G22" s="72"/>
      <c r="H22" s="72"/>
      <c r="I22" s="72"/>
    </row>
    <row r="24" spans="2:9" x14ac:dyDescent="0.3">
      <c r="B24" s="85" t="s">
        <v>133</v>
      </c>
      <c r="F24" s="22"/>
      <c r="H24" s="4"/>
    </row>
    <row r="25" spans="2:9" ht="15.05" x14ac:dyDescent="0.35">
      <c r="B25" s="3" t="s">
        <v>63</v>
      </c>
      <c r="C25" s="2" t="s">
        <v>54</v>
      </c>
      <c r="D25" s="3" t="s">
        <v>55</v>
      </c>
      <c r="F25" s="86" t="s">
        <v>136</v>
      </c>
      <c r="G25" s="22"/>
    </row>
    <row r="26" spans="2:9" x14ac:dyDescent="0.3">
      <c r="B26" s="42" t="s">
        <v>49</v>
      </c>
      <c r="C26" s="88">
        <v>-0.36</v>
      </c>
      <c r="D26" s="47">
        <f>10^C26</f>
        <v>0.43651583224016594</v>
      </c>
      <c r="F26" s="8">
        <v>10</v>
      </c>
      <c r="G26" s="1" t="s">
        <v>64</v>
      </c>
      <c r="H26" s="87"/>
    </row>
    <row r="27" spans="2:9" x14ac:dyDescent="0.3">
      <c r="B27" s="87" t="s">
        <v>43</v>
      </c>
      <c r="C27" s="88">
        <v>-0.17</v>
      </c>
      <c r="D27" s="47">
        <f>10^C27</f>
        <v>0.67608297539198181</v>
      </c>
      <c r="E27" s="22"/>
      <c r="F27" s="22"/>
    </row>
    <row r="28" spans="2:9" x14ac:dyDescent="0.3">
      <c r="I28" s="82"/>
    </row>
    <row r="29" spans="2:9" x14ac:dyDescent="0.3">
      <c r="B29" s="67" t="s">
        <v>185</v>
      </c>
      <c r="C29" s="59" t="s">
        <v>49</v>
      </c>
      <c r="F29" s="8"/>
    </row>
    <row r="30" spans="2:9" ht="14.55" x14ac:dyDescent="0.35">
      <c r="B30" s="86" t="s">
        <v>140</v>
      </c>
      <c r="C30" s="90" t="s">
        <v>47</v>
      </c>
      <c r="D30" s="86" t="s">
        <v>141</v>
      </c>
      <c r="E30" s="86" t="s">
        <v>142</v>
      </c>
      <c r="F30" s="91" t="s">
        <v>143</v>
      </c>
    </row>
    <row r="31" spans="2:9" x14ac:dyDescent="0.3">
      <c r="B31" s="10">
        <v>100</v>
      </c>
      <c r="C31" s="10">
        <v>3</v>
      </c>
      <c r="D31" s="31">
        <f>(1/(1+$D$26*B31/$F$26))^C31</f>
        <v>6.4751878667883419E-3</v>
      </c>
      <c r="E31" s="54">
        <f>1-D31</f>
        <v>0.99352481213321164</v>
      </c>
      <c r="F31" s="58">
        <f>B31*C31</f>
        <v>300</v>
      </c>
    </row>
    <row r="32" spans="2:9" x14ac:dyDescent="0.3">
      <c r="B32" s="10">
        <v>105</v>
      </c>
      <c r="C32" s="10">
        <v>3</v>
      </c>
      <c r="D32" s="31">
        <f>(1/(1+$D$26*B32/$F$26))^C32</f>
        <v>5.7451316374506362E-3</v>
      </c>
      <c r="E32" s="54">
        <f>1-D32</f>
        <v>0.99425486836254939</v>
      </c>
      <c r="F32" s="58">
        <f>B32*C32</f>
        <v>315</v>
      </c>
    </row>
    <row r="33" spans="2:7" x14ac:dyDescent="0.3">
      <c r="B33" s="10">
        <v>110</v>
      </c>
      <c r="C33" s="10">
        <v>3</v>
      </c>
      <c r="D33" s="31">
        <f>(1/(1+$D$26*B33/$F$26))^C33</f>
        <v>5.1208257698514585E-3</v>
      </c>
      <c r="E33" s="93">
        <f>1-D33</f>
        <v>0.99487917423014849</v>
      </c>
      <c r="F33" s="94">
        <f>B33*C33</f>
        <v>330</v>
      </c>
    </row>
    <row r="34" spans="2:7" x14ac:dyDescent="0.3">
      <c r="B34" s="22"/>
      <c r="E34" s="73"/>
      <c r="F34" s="58"/>
      <c r="G34" s="73"/>
    </row>
    <row r="35" spans="2:7" x14ac:dyDescent="0.3">
      <c r="B35" s="10">
        <v>60</v>
      </c>
      <c r="C35" s="8">
        <v>4</v>
      </c>
      <c r="D35" s="31">
        <f>(1/(1+$D$26*B35/$F$26))^C35</f>
        <v>5.8290807254366894E-3</v>
      </c>
      <c r="E35" s="54">
        <f>1-D35</f>
        <v>0.99417091927456336</v>
      </c>
      <c r="F35" s="58">
        <f>B35*C35</f>
        <v>240</v>
      </c>
      <c r="G35" s="73"/>
    </row>
    <row r="36" spans="2:7" x14ac:dyDescent="0.3">
      <c r="B36" s="10">
        <v>65</v>
      </c>
      <c r="C36" s="8">
        <v>4</v>
      </c>
      <c r="D36" s="31">
        <f>(1/(1+$D$26*B36/$F$26))^C36</f>
        <v>4.6118272694671853E-3</v>
      </c>
      <c r="E36" s="93">
        <f>1-D36</f>
        <v>0.99538817273053282</v>
      </c>
      <c r="F36" s="94">
        <f>B36*C36</f>
        <v>260</v>
      </c>
      <c r="G36" s="73"/>
    </row>
    <row r="37" spans="2:7" x14ac:dyDescent="0.3">
      <c r="B37" s="10">
        <v>70</v>
      </c>
      <c r="C37" s="8">
        <v>4</v>
      </c>
      <c r="D37" s="31">
        <f>(1/(1+$D$26*B37/$F$26))^C37</f>
        <v>3.6963654769397543E-3</v>
      </c>
      <c r="E37" s="54">
        <f>1-D37</f>
        <v>0.99630363452306026</v>
      </c>
      <c r="F37" s="58">
        <f>B37*C37</f>
        <v>280</v>
      </c>
      <c r="G37" s="73"/>
    </row>
    <row r="38" spans="2:7" x14ac:dyDescent="0.3">
      <c r="B38" s="22"/>
      <c r="E38" s="73"/>
      <c r="F38" s="58"/>
      <c r="G38" s="73"/>
    </row>
    <row r="39" spans="2:7" x14ac:dyDescent="0.3">
      <c r="B39" s="10">
        <v>40</v>
      </c>
      <c r="C39" s="8">
        <v>5</v>
      </c>
      <c r="D39" s="31">
        <f>(1/(1+$D$26*B39/$F$26))^C39</f>
        <v>6.4039400406409441E-3</v>
      </c>
      <c r="E39" s="54">
        <f>1-D39</f>
        <v>0.99359605995935907</v>
      </c>
      <c r="F39" s="58">
        <f>B39*C39</f>
        <v>200</v>
      </c>
      <c r="G39" s="73"/>
    </row>
    <row r="40" spans="2:7" x14ac:dyDescent="0.3">
      <c r="B40" s="10">
        <v>42</v>
      </c>
      <c r="C40" s="8">
        <v>5</v>
      </c>
      <c r="D40" s="31">
        <f>(1/(1+$D$26*B40/$F$26))^C40</f>
        <v>5.4762873685699652E-3</v>
      </c>
      <c r="E40" s="93">
        <f>1-D40</f>
        <v>0.99452371263143002</v>
      </c>
      <c r="F40" s="94">
        <f>B40*C40</f>
        <v>210</v>
      </c>
      <c r="G40" s="73"/>
    </row>
    <row r="41" spans="2:7" x14ac:dyDescent="0.3">
      <c r="B41" s="10"/>
      <c r="C41" s="8"/>
      <c r="D41" s="31"/>
      <c r="E41" s="54"/>
      <c r="F41" s="58"/>
      <c r="G41" s="73"/>
    </row>
    <row r="42" spans="2:7" x14ac:dyDescent="0.3">
      <c r="B42" s="10">
        <v>30</v>
      </c>
      <c r="C42" s="8">
        <v>6</v>
      </c>
      <c r="D42" s="31">
        <f>(1/(1+$D$26*B42/$F$26))^C42</f>
        <v>6.5892898444541706E-3</v>
      </c>
      <c r="E42" s="54">
        <f t="shared" ref="E42:E55" si="0">1-D42</f>
        <v>0.99341071015554583</v>
      </c>
      <c r="F42" s="58">
        <f t="shared" ref="F42:F46" si="1">B42*C42</f>
        <v>180</v>
      </c>
      <c r="G42" s="73"/>
    </row>
    <row r="43" spans="2:7" x14ac:dyDescent="0.3">
      <c r="B43" s="10">
        <v>32</v>
      </c>
      <c r="C43" s="8">
        <v>6</v>
      </c>
      <c r="D43" s="31">
        <f>(1/(1+$D$26*B43/$F$26))^C43</f>
        <v>5.2741702438963318E-3</v>
      </c>
      <c r="E43" s="93">
        <f t="shared" si="0"/>
        <v>0.99472582975610369</v>
      </c>
      <c r="F43" s="94">
        <f t="shared" si="1"/>
        <v>192</v>
      </c>
      <c r="G43" s="73"/>
    </row>
    <row r="44" spans="2:7" x14ac:dyDescent="0.3">
      <c r="B44" s="10"/>
      <c r="C44" s="8"/>
      <c r="D44" s="31"/>
      <c r="E44" s="54"/>
      <c r="F44" s="58"/>
      <c r="G44" s="73"/>
    </row>
    <row r="45" spans="2:7" x14ac:dyDescent="0.3">
      <c r="B45" s="10">
        <v>25</v>
      </c>
      <c r="C45" s="8">
        <v>7</v>
      </c>
      <c r="D45" s="31">
        <f>(1/(1+$D$26*B45/$F$26))^C45</f>
        <v>5.7161127181769092E-3</v>
      </c>
      <c r="E45" s="54">
        <f t="shared" si="0"/>
        <v>0.99428388728182304</v>
      </c>
      <c r="F45" s="58">
        <f t="shared" si="1"/>
        <v>175</v>
      </c>
      <c r="G45" s="73"/>
    </row>
    <row r="46" spans="2:7" x14ac:dyDescent="0.3">
      <c r="B46" s="10">
        <v>26</v>
      </c>
      <c r="C46" s="8">
        <v>7</v>
      </c>
      <c r="D46" s="31">
        <f>(1/(1+$D$26*B46/$F$26))^C46</f>
        <v>4.946506947802568E-3</v>
      </c>
      <c r="E46" s="93">
        <f t="shared" si="0"/>
        <v>0.99505349305219748</v>
      </c>
      <c r="F46" s="94">
        <f t="shared" si="1"/>
        <v>182</v>
      </c>
      <c r="G46" s="73"/>
    </row>
    <row r="47" spans="2:7" x14ac:dyDescent="0.3">
      <c r="B47" s="10"/>
      <c r="C47" s="8"/>
      <c r="D47" s="31"/>
      <c r="E47" s="54"/>
      <c r="F47" s="58"/>
      <c r="G47" s="73"/>
    </row>
    <row r="48" spans="2:7" x14ac:dyDescent="0.3">
      <c r="B48" s="10">
        <v>20</v>
      </c>
      <c r="C48" s="8">
        <v>8</v>
      </c>
      <c r="D48" s="31">
        <f>(1/(1+$D$26*B48/$F$26))^C48</f>
        <v>6.6014455408032408E-3</v>
      </c>
      <c r="E48" s="54">
        <f t="shared" si="0"/>
        <v>0.99339855445919678</v>
      </c>
      <c r="F48" s="58">
        <f t="shared" ref="F48:F49" si="2">B48*C48</f>
        <v>160</v>
      </c>
      <c r="G48" s="73"/>
    </row>
    <row r="49" spans="2:9" x14ac:dyDescent="0.3">
      <c r="B49" s="10">
        <v>21</v>
      </c>
      <c r="C49" s="8">
        <v>8</v>
      </c>
      <c r="D49" s="31">
        <f>(1/(1+$D$26*B49/$F$26))^C49</f>
        <v>5.4903145136581668E-3</v>
      </c>
      <c r="E49" s="93">
        <f t="shared" si="0"/>
        <v>0.99450968548634189</v>
      </c>
      <c r="F49" s="94">
        <f t="shared" si="2"/>
        <v>168</v>
      </c>
      <c r="G49" s="73"/>
    </row>
    <row r="50" spans="2:9" x14ac:dyDescent="0.3">
      <c r="B50" s="10"/>
      <c r="C50" s="8"/>
      <c r="D50" s="31"/>
      <c r="E50" s="54"/>
      <c r="F50" s="58"/>
    </row>
    <row r="51" spans="2:9" x14ac:dyDescent="0.3">
      <c r="B51" s="10">
        <v>17</v>
      </c>
      <c r="C51" s="8">
        <v>9</v>
      </c>
      <c r="D51" s="31">
        <f>(1/(1+$D$26*B51/$F$26))^C51</f>
        <v>6.7669671542347418E-3</v>
      </c>
      <c r="E51" s="54">
        <f t="shared" si="0"/>
        <v>0.99323303284576525</v>
      </c>
      <c r="F51" s="58">
        <f t="shared" ref="F51:F52" si="3">B51*C51</f>
        <v>153</v>
      </c>
    </row>
    <row r="52" spans="2:9" x14ac:dyDescent="0.3">
      <c r="B52" s="10">
        <v>18</v>
      </c>
      <c r="C52" s="8">
        <v>9</v>
      </c>
      <c r="D52" s="31">
        <f>(1/(1+$D$26*B52/$F$26))^C52</f>
        <v>5.415781502917192E-3</v>
      </c>
      <c r="E52" s="93">
        <f t="shared" si="0"/>
        <v>0.99458421849708278</v>
      </c>
      <c r="F52" s="94">
        <f t="shared" si="3"/>
        <v>162</v>
      </c>
    </row>
    <row r="53" spans="2:9" x14ac:dyDescent="0.3">
      <c r="B53" s="22"/>
      <c r="F53" s="22"/>
    </row>
    <row r="54" spans="2:9" x14ac:dyDescent="0.3">
      <c r="B54" s="10">
        <v>15</v>
      </c>
      <c r="C54" s="8">
        <v>10</v>
      </c>
      <c r="D54" s="31">
        <f>(1/(1+$D$26*B54/$F$26))^C54</f>
        <v>6.4955177592819066E-3</v>
      </c>
      <c r="E54" s="54">
        <f t="shared" si="0"/>
        <v>0.99350448224071808</v>
      </c>
      <c r="F54" s="58">
        <f t="shared" ref="F54:F55" si="4">B54*C54</f>
        <v>150</v>
      </c>
    </row>
    <row r="55" spans="2:9" x14ac:dyDescent="0.3">
      <c r="B55" s="10">
        <v>16</v>
      </c>
      <c r="C55" s="8">
        <v>10</v>
      </c>
      <c r="D55" s="31">
        <f>(1/(1+$D$26*B55/$F$26))^C55</f>
        <v>5.0065137587029839E-3</v>
      </c>
      <c r="E55" s="93">
        <f t="shared" si="0"/>
        <v>0.99499348624129702</v>
      </c>
      <c r="F55" s="94">
        <f t="shared" si="4"/>
        <v>160</v>
      </c>
    </row>
    <row r="56" spans="2:9" x14ac:dyDescent="0.3">
      <c r="C56" s="71"/>
      <c r="D56" s="71"/>
      <c r="E56" s="71"/>
      <c r="G56" s="71"/>
    </row>
    <row r="59" spans="2:9" x14ac:dyDescent="0.3">
      <c r="B59" s="4"/>
      <c r="C59" s="5"/>
      <c r="D59" s="4"/>
      <c r="E59" s="10"/>
    </row>
    <row r="60" spans="2:9" x14ac:dyDescent="0.3">
      <c r="B60" s="67" t="s">
        <v>186</v>
      </c>
      <c r="C60" s="89" t="s">
        <v>43</v>
      </c>
      <c r="F60" s="8"/>
      <c r="G60" s="71"/>
    </row>
    <row r="61" spans="2:9" ht="14.55" x14ac:dyDescent="0.35">
      <c r="B61" s="86" t="s">
        <v>140</v>
      </c>
      <c r="C61" s="90" t="s">
        <v>47</v>
      </c>
      <c r="D61" s="86" t="s">
        <v>141</v>
      </c>
      <c r="E61" s="86" t="s">
        <v>142</v>
      </c>
      <c r="F61" s="92" t="s">
        <v>143</v>
      </c>
      <c r="G61" s="71"/>
    </row>
    <row r="62" spans="2:9" x14ac:dyDescent="0.3">
      <c r="B62" s="66"/>
      <c r="C62" s="66"/>
      <c r="D62" s="56"/>
      <c r="E62" s="70"/>
      <c r="F62" s="69"/>
      <c r="G62" s="69"/>
      <c r="H62" s="69"/>
      <c r="I62" s="69"/>
    </row>
    <row r="63" spans="2:9" x14ac:dyDescent="0.3">
      <c r="B63" s="66"/>
      <c r="C63" s="66"/>
      <c r="D63" s="56"/>
      <c r="E63" s="70"/>
      <c r="F63" s="69"/>
      <c r="G63" s="69"/>
      <c r="H63" s="69"/>
      <c r="I63" s="69"/>
    </row>
    <row r="64" spans="2:9" x14ac:dyDescent="0.3">
      <c r="B64" s="66"/>
      <c r="C64" s="66"/>
      <c r="D64" s="56"/>
      <c r="E64" s="70"/>
      <c r="F64" s="69"/>
      <c r="G64" s="69"/>
      <c r="H64" s="69"/>
      <c r="I64" s="69"/>
    </row>
    <row r="65" spans="2:9" x14ac:dyDescent="0.3">
      <c r="B65" s="69"/>
      <c r="C65" s="69"/>
      <c r="D65" s="69"/>
      <c r="E65" s="69"/>
      <c r="F65" s="69"/>
      <c r="G65" s="73"/>
      <c r="H65" s="69"/>
      <c r="I65" s="69"/>
    </row>
    <row r="66" spans="2:9" x14ac:dyDescent="0.3">
      <c r="B66" s="66"/>
      <c r="C66" s="66"/>
      <c r="D66" s="56"/>
      <c r="E66" s="70"/>
      <c r="F66" s="69"/>
      <c r="G66" s="73"/>
      <c r="H66" s="69"/>
      <c r="I66" s="69"/>
    </row>
    <row r="67" spans="2:9" x14ac:dyDescent="0.3">
      <c r="B67" s="66"/>
      <c r="C67" s="66"/>
      <c r="D67" s="56"/>
      <c r="E67" s="70"/>
      <c r="F67" s="69"/>
      <c r="G67" s="73"/>
      <c r="H67" s="69"/>
      <c r="I67" s="69"/>
    </row>
    <row r="68" spans="2:9" x14ac:dyDescent="0.3">
      <c r="B68" s="66"/>
      <c r="C68" s="66"/>
      <c r="D68" s="56"/>
      <c r="E68" s="70"/>
      <c r="F68" s="69"/>
      <c r="G68" s="73"/>
      <c r="H68" s="69"/>
      <c r="I68" s="69"/>
    </row>
    <row r="69" spans="2:9" x14ac:dyDescent="0.3">
      <c r="B69" s="69"/>
      <c r="C69" s="69"/>
      <c r="D69" s="56"/>
      <c r="E69" s="69"/>
      <c r="F69" s="69"/>
      <c r="G69" s="73"/>
      <c r="H69" s="69"/>
      <c r="I69" s="69"/>
    </row>
    <row r="70" spans="2:9" x14ac:dyDescent="0.3">
      <c r="B70" s="66"/>
      <c r="C70" s="66"/>
      <c r="D70" s="56"/>
      <c r="E70" s="70"/>
      <c r="F70" s="69"/>
      <c r="G70" s="73"/>
      <c r="H70" s="69"/>
      <c r="I70" s="69"/>
    </row>
    <row r="71" spans="2:9" x14ac:dyDescent="0.3">
      <c r="B71" s="66"/>
      <c r="C71" s="66"/>
      <c r="D71" s="56"/>
      <c r="E71" s="70"/>
      <c r="F71" s="69"/>
      <c r="G71" s="73"/>
      <c r="H71" s="69"/>
      <c r="I71" s="69"/>
    </row>
    <row r="72" spans="2:9" x14ac:dyDescent="0.3">
      <c r="B72" s="69"/>
      <c r="C72" s="69"/>
      <c r="D72" s="56"/>
      <c r="E72" s="70"/>
      <c r="F72" s="69"/>
      <c r="G72" s="73"/>
      <c r="H72" s="69"/>
      <c r="I72" s="69"/>
    </row>
    <row r="73" spans="2:9" x14ac:dyDescent="0.3">
      <c r="B73" s="66"/>
      <c r="C73" s="66"/>
      <c r="D73" s="56"/>
      <c r="E73" s="70"/>
      <c r="F73" s="69"/>
      <c r="G73" s="73"/>
      <c r="H73" s="69"/>
      <c r="I73" s="69"/>
    </row>
    <row r="74" spans="2:9" x14ac:dyDescent="0.3">
      <c r="B74" s="66"/>
      <c r="C74" s="66"/>
      <c r="D74" s="56"/>
      <c r="E74" s="70"/>
      <c r="F74" s="69"/>
      <c r="G74" s="73"/>
      <c r="H74" s="69"/>
      <c r="I74" s="69"/>
    </row>
    <row r="75" spans="2:9" x14ac:dyDescent="0.3">
      <c r="B75" s="69"/>
      <c r="C75" s="69"/>
      <c r="D75" s="56"/>
      <c r="E75" s="70"/>
      <c r="F75" s="69"/>
      <c r="G75" s="73"/>
      <c r="H75" s="69"/>
      <c r="I75" s="69"/>
    </row>
    <row r="76" spans="2:9" x14ac:dyDescent="0.3">
      <c r="B76" s="66"/>
      <c r="C76" s="66"/>
      <c r="D76" s="56"/>
      <c r="E76" s="70"/>
      <c r="F76" s="69"/>
      <c r="G76" s="73"/>
      <c r="H76" s="69"/>
      <c r="I76" s="69"/>
    </row>
    <row r="77" spans="2:9" x14ac:dyDescent="0.3">
      <c r="B77" s="66"/>
      <c r="C77" s="66"/>
      <c r="D77" s="56"/>
      <c r="E77" s="70"/>
      <c r="F77" s="69"/>
      <c r="G77" s="73"/>
      <c r="H77" s="69"/>
      <c r="I77" s="69"/>
    </row>
    <row r="78" spans="2:9" x14ac:dyDescent="0.3">
      <c r="B78" s="69"/>
      <c r="C78" s="69"/>
      <c r="D78" s="56"/>
      <c r="E78" s="70"/>
      <c r="F78" s="69"/>
      <c r="G78" s="73"/>
      <c r="H78" s="69"/>
      <c r="I78" s="69"/>
    </row>
    <row r="79" spans="2:9" x14ac:dyDescent="0.3">
      <c r="B79" s="66"/>
      <c r="C79" s="66"/>
      <c r="D79" s="56"/>
      <c r="E79" s="70"/>
      <c r="F79" s="69"/>
      <c r="G79" s="73"/>
      <c r="H79" s="69"/>
      <c r="I79" s="69"/>
    </row>
    <row r="80" spans="2:9" x14ac:dyDescent="0.3">
      <c r="B80" s="66"/>
      <c r="C80" s="66"/>
      <c r="D80" s="56"/>
      <c r="E80" s="70"/>
      <c r="F80" s="69"/>
      <c r="G80" s="73"/>
      <c r="H80" s="69"/>
      <c r="I80" s="69"/>
    </row>
    <row r="81" spans="2:9" x14ac:dyDescent="0.3">
      <c r="B81" s="69"/>
      <c r="C81" s="69"/>
      <c r="D81" s="56"/>
      <c r="E81" s="70"/>
      <c r="F81" s="69"/>
      <c r="G81" s="73"/>
      <c r="H81" s="69"/>
      <c r="I81" s="69"/>
    </row>
    <row r="82" spans="2:9" x14ac:dyDescent="0.3">
      <c r="B82" s="66"/>
      <c r="C82" s="66"/>
      <c r="D82" s="56"/>
      <c r="E82" s="70"/>
      <c r="F82" s="69"/>
      <c r="G82" s="73"/>
      <c r="H82" s="69"/>
      <c r="I82" s="69"/>
    </row>
    <row r="83" spans="2:9" x14ac:dyDescent="0.3">
      <c r="B83" s="66"/>
      <c r="C83" s="66"/>
      <c r="D83" s="56"/>
      <c r="E83" s="70"/>
      <c r="F83" s="69"/>
      <c r="G83" s="73"/>
      <c r="H83" s="69"/>
      <c r="I83" s="69"/>
    </row>
    <row r="84" spans="2:9" x14ac:dyDescent="0.3">
      <c r="B84" s="69"/>
      <c r="C84" s="69"/>
      <c r="D84" s="56"/>
      <c r="E84" s="70"/>
      <c r="F84" s="69"/>
      <c r="G84" s="73"/>
      <c r="H84" s="69"/>
      <c r="I84" s="69"/>
    </row>
    <row r="85" spans="2:9" x14ac:dyDescent="0.3">
      <c r="B85" s="66"/>
      <c r="C85" s="66"/>
      <c r="D85" s="56"/>
      <c r="E85" s="70"/>
      <c r="F85" s="69"/>
      <c r="G85" s="73"/>
      <c r="H85" s="69"/>
      <c r="I85" s="69"/>
    </row>
    <row r="86" spans="2:9" x14ac:dyDescent="0.3">
      <c r="B86" s="66"/>
      <c r="C86" s="66"/>
      <c r="D86" s="56"/>
      <c r="E86" s="70"/>
      <c r="F86" s="69"/>
      <c r="G86" s="73"/>
      <c r="H86" s="69"/>
      <c r="I86" s="69"/>
    </row>
    <row r="87" spans="2:9" x14ac:dyDescent="0.3">
      <c r="B87" s="69"/>
      <c r="C87" s="68"/>
      <c r="D87" s="73"/>
      <c r="E87" s="73"/>
      <c r="F87" s="69"/>
      <c r="G87" s="73"/>
      <c r="H87" s="69"/>
      <c r="I87" s="69"/>
    </row>
    <row r="88" spans="2:9" x14ac:dyDescent="0.3">
      <c r="B88" s="69"/>
      <c r="C88" s="69"/>
      <c r="D88" s="58"/>
      <c r="E88" s="58"/>
      <c r="F88" s="69"/>
      <c r="G88" s="69"/>
      <c r="H88" s="69"/>
      <c r="I88" s="69"/>
    </row>
    <row r="89" spans="2:9" x14ac:dyDescent="0.3">
      <c r="B89" s="69"/>
      <c r="C89" s="68"/>
      <c r="D89" s="73"/>
      <c r="E89" s="73"/>
      <c r="F89" s="69"/>
      <c r="G89" s="73"/>
      <c r="H89" s="69"/>
      <c r="I89" s="69"/>
    </row>
    <row r="90" spans="2:9" x14ac:dyDescent="0.3">
      <c r="B90" s="143"/>
      <c r="C90" s="58"/>
      <c r="D90" s="58"/>
      <c r="E90" s="58"/>
      <c r="F90" s="69"/>
      <c r="G90" s="69"/>
      <c r="H90" s="69"/>
      <c r="I90" s="69"/>
    </row>
    <row r="91" spans="2:9" x14ac:dyDescent="0.3">
      <c r="B91" s="58"/>
      <c r="C91" s="58"/>
      <c r="D91" s="58"/>
      <c r="E91" s="58"/>
      <c r="F91" s="69"/>
      <c r="G91" s="69"/>
      <c r="H91" s="69"/>
      <c r="I91" s="69"/>
    </row>
    <row r="92" spans="2:9" x14ac:dyDescent="0.3">
      <c r="B92" s="58"/>
      <c r="C92" s="58"/>
      <c r="D92" s="58"/>
      <c r="E92" s="58"/>
      <c r="F92" s="69"/>
      <c r="G92" s="69"/>
      <c r="H92" s="69"/>
      <c r="I92" s="69"/>
    </row>
    <row r="93" spans="2:9" x14ac:dyDescent="0.3">
      <c r="B93" s="58"/>
      <c r="C93" s="58"/>
      <c r="D93" s="58"/>
      <c r="E93" s="58"/>
      <c r="F93" s="69"/>
      <c r="G93" s="69"/>
      <c r="H93" s="69"/>
      <c r="I93" s="69"/>
    </row>
    <row r="94" spans="2:9" x14ac:dyDescent="0.3">
      <c r="B94" s="69"/>
      <c r="C94" s="68"/>
      <c r="D94" s="73"/>
      <c r="E94" s="73"/>
      <c r="F94" s="69"/>
      <c r="G94" s="73"/>
      <c r="H94" s="69"/>
      <c r="I94" s="69"/>
    </row>
    <row r="106" spans="2:9" x14ac:dyDescent="0.3">
      <c r="B106" s="72" t="s">
        <v>147</v>
      </c>
      <c r="C106" s="72"/>
      <c r="D106" s="72"/>
      <c r="E106" s="72"/>
      <c r="F106" s="72"/>
      <c r="G106" s="72"/>
      <c r="H106" s="72"/>
      <c r="I106" s="72"/>
    </row>
    <row r="107" spans="2:9" x14ac:dyDescent="0.3">
      <c r="B107" s="72" t="s">
        <v>103</v>
      </c>
      <c r="C107" s="142"/>
      <c r="D107" s="72"/>
      <c r="E107" s="72"/>
      <c r="F107" s="72"/>
      <c r="G107" s="72"/>
      <c r="H107" s="72"/>
      <c r="I107" s="72"/>
    </row>
    <row r="108" spans="2:9" x14ac:dyDescent="0.3">
      <c r="B108" s="72" t="s">
        <v>104</v>
      </c>
      <c r="C108" s="142"/>
      <c r="D108" s="72"/>
      <c r="E108" s="72"/>
      <c r="F108" s="72"/>
      <c r="G108" s="72"/>
      <c r="H108" s="72"/>
      <c r="I108" s="72"/>
    </row>
    <row r="109" spans="2:9" x14ac:dyDescent="0.3">
      <c r="B109" s="72" t="s">
        <v>102</v>
      </c>
      <c r="C109" s="142"/>
      <c r="D109" s="72"/>
      <c r="E109" s="72"/>
      <c r="F109" s="72"/>
      <c r="G109" s="72"/>
      <c r="H109" s="72"/>
      <c r="I109" s="72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5"/>
  <sheetViews>
    <sheetView zoomScaleNormal="100" workbookViewId="0">
      <selection activeCell="B3" sqref="B3"/>
    </sheetView>
  </sheetViews>
  <sheetFormatPr defaultColWidth="9.1796875" defaultRowHeight="13.45" x14ac:dyDescent="0.3"/>
  <cols>
    <col min="1" max="1" width="2.6328125" style="22" customWidth="1"/>
    <col min="2" max="2" width="14.7265625" style="22" customWidth="1"/>
    <col min="3" max="3" width="14.7265625" style="42" customWidth="1"/>
    <col min="4" max="5" width="14.7265625" style="8" customWidth="1"/>
    <col min="6" max="6" width="14.7265625" style="22" customWidth="1"/>
    <col min="7" max="7" width="14.7265625" style="8" customWidth="1"/>
    <col min="8" max="8" width="5.7265625" style="8" customWidth="1"/>
    <col min="9" max="16384" width="9.1796875" style="22"/>
  </cols>
  <sheetData>
    <row r="2" spans="2:8" x14ac:dyDescent="0.3">
      <c r="B2" s="135" t="s">
        <v>162</v>
      </c>
      <c r="C2" s="61"/>
      <c r="D2" s="136" t="s">
        <v>69</v>
      </c>
      <c r="E2" s="61"/>
      <c r="F2" s="61"/>
      <c r="G2" s="61"/>
      <c r="H2" s="61"/>
    </row>
    <row r="3" spans="2:8" x14ac:dyDescent="0.3">
      <c r="B3" s="61"/>
      <c r="C3" s="61"/>
      <c r="D3" s="61"/>
      <c r="E3" s="61"/>
      <c r="F3" s="61"/>
      <c r="G3" s="61"/>
      <c r="H3" s="61"/>
    </row>
    <row r="4" spans="2:8" x14ac:dyDescent="0.3">
      <c r="B4" s="64" t="s">
        <v>97</v>
      </c>
      <c r="C4" s="65"/>
      <c r="D4" s="61"/>
      <c r="E4" s="61"/>
      <c r="F4" s="61"/>
      <c r="G4" s="61"/>
      <c r="H4" s="61"/>
    </row>
    <row r="5" spans="2:8" x14ac:dyDescent="0.3">
      <c r="B5" s="61" t="s">
        <v>98</v>
      </c>
      <c r="C5" s="61"/>
      <c r="D5" s="61"/>
      <c r="E5" s="61"/>
      <c r="F5" s="61"/>
      <c r="G5" s="61"/>
      <c r="H5" s="61"/>
    </row>
    <row r="6" spans="2:8" x14ac:dyDescent="0.3">
      <c r="B6" s="61" t="s">
        <v>100</v>
      </c>
      <c r="C6" s="61"/>
      <c r="D6" s="61"/>
      <c r="E6" s="61"/>
      <c r="F6" s="61"/>
      <c r="G6" s="61"/>
      <c r="H6" s="61"/>
    </row>
    <row r="7" spans="2:8" x14ac:dyDescent="0.3">
      <c r="B7" s="61" t="s">
        <v>99</v>
      </c>
      <c r="C7" s="61"/>
      <c r="D7" s="61"/>
      <c r="E7" s="61"/>
      <c r="F7" s="61"/>
      <c r="G7" s="61"/>
      <c r="H7" s="61"/>
    </row>
    <row r="8" spans="2:8" s="71" customFormat="1" x14ac:dyDescent="0.3">
      <c r="B8" s="72"/>
      <c r="C8" s="72"/>
      <c r="D8" s="61"/>
      <c r="E8" s="61"/>
      <c r="F8" s="61"/>
      <c r="G8" s="61"/>
      <c r="H8" s="61"/>
    </row>
    <row r="9" spans="2:8" x14ac:dyDescent="0.3">
      <c r="B9" s="72" t="s">
        <v>83</v>
      </c>
      <c r="C9" s="61"/>
      <c r="D9" s="72"/>
      <c r="E9" s="72"/>
      <c r="F9" s="72"/>
      <c r="G9" s="72"/>
      <c r="H9" s="72"/>
    </row>
    <row r="10" spans="2:8" x14ac:dyDescent="0.3">
      <c r="B10" s="61"/>
      <c r="C10" s="61" t="s">
        <v>106</v>
      </c>
      <c r="D10" s="61"/>
      <c r="E10" s="61"/>
      <c r="F10" s="61"/>
      <c r="G10" s="61"/>
      <c r="H10" s="61"/>
    </row>
    <row r="11" spans="2:8" x14ac:dyDescent="0.3">
      <c r="B11" s="61"/>
      <c r="C11" s="61" t="s">
        <v>107</v>
      </c>
      <c r="D11" s="61"/>
      <c r="E11" s="61"/>
      <c r="F11" s="61"/>
      <c r="G11" s="61"/>
      <c r="H11" s="61"/>
    </row>
    <row r="12" spans="2:8" x14ac:dyDescent="0.3">
      <c r="B12" s="61"/>
      <c r="C12" s="61"/>
      <c r="D12" s="61"/>
      <c r="E12" s="61"/>
      <c r="F12" s="61"/>
      <c r="G12" s="61"/>
      <c r="H12" s="61"/>
    </row>
    <row r="13" spans="2:8" x14ac:dyDescent="0.3">
      <c r="B13" s="61" t="s">
        <v>70</v>
      </c>
      <c r="C13" s="61"/>
      <c r="D13" s="61"/>
      <c r="E13" s="61"/>
      <c r="F13" s="61"/>
      <c r="G13" s="61"/>
      <c r="H13" s="61"/>
    </row>
    <row r="14" spans="2:8" x14ac:dyDescent="0.3">
      <c r="B14" s="74" t="s">
        <v>3</v>
      </c>
      <c r="C14" s="61" t="s">
        <v>80</v>
      </c>
      <c r="D14" s="61"/>
      <c r="E14" s="61"/>
      <c r="F14" s="61"/>
      <c r="G14" s="61"/>
      <c r="H14" s="61"/>
    </row>
    <row r="15" spans="2:8" x14ac:dyDescent="0.3">
      <c r="B15" s="74" t="s">
        <v>4</v>
      </c>
      <c r="C15" s="61" t="s">
        <v>82</v>
      </c>
      <c r="D15" s="61"/>
      <c r="E15" s="61"/>
      <c r="F15" s="61"/>
      <c r="G15" s="61"/>
      <c r="H15" s="61"/>
    </row>
    <row r="16" spans="2:8" x14ac:dyDescent="0.3">
      <c r="B16" s="61"/>
      <c r="C16" s="61"/>
      <c r="D16" s="61"/>
      <c r="E16" s="61"/>
      <c r="F16" s="61"/>
      <c r="G16" s="61"/>
      <c r="H16" s="61"/>
    </row>
    <row r="17" spans="2:8" x14ac:dyDescent="0.3">
      <c r="F17" s="60"/>
    </row>
    <row r="18" spans="2:8" x14ac:dyDescent="0.3">
      <c r="F18" s="4"/>
      <c r="G18" s="5"/>
      <c r="H18" s="5"/>
    </row>
    <row r="19" spans="2:8" x14ac:dyDescent="0.3">
      <c r="B19" s="62" t="s">
        <v>71</v>
      </c>
      <c r="C19" s="63"/>
      <c r="D19" s="4"/>
      <c r="F19" s="10"/>
      <c r="G19" s="22"/>
      <c r="H19" s="22"/>
    </row>
    <row r="20" spans="2:8" x14ac:dyDescent="0.3">
      <c r="B20" s="28" t="s">
        <v>108</v>
      </c>
      <c r="C20" s="66"/>
      <c r="D20" s="47"/>
      <c r="F20" s="8"/>
      <c r="G20" s="6"/>
      <c r="H20" s="6"/>
    </row>
    <row r="21" spans="2:8" x14ac:dyDescent="0.3">
      <c r="B21" s="28" t="s">
        <v>88</v>
      </c>
      <c r="C21" s="66"/>
      <c r="D21" s="47"/>
      <c r="E21" s="22"/>
    </row>
    <row r="22" spans="2:8" x14ac:dyDescent="0.3">
      <c r="B22" s="28" t="s">
        <v>89</v>
      </c>
      <c r="C22" s="66"/>
      <c r="E22" s="67"/>
      <c r="G22" s="42"/>
      <c r="H22" s="42"/>
    </row>
    <row r="23" spans="2:8" x14ac:dyDescent="0.3">
      <c r="B23" s="28" t="s">
        <v>90</v>
      </c>
      <c r="C23" s="68"/>
      <c r="D23" s="69"/>
      <c r="E23" s="69"/>
      <c r="F23" s="69"/>
      <c r="G23" s="70"/>
      <c r="H23" s="70"/>
    </row>
    <row r="24" spans="2:8" x14ac:dyDescent="0.3">
      <c r="B24" s="28" t="s">
        <v>91</v>
      </c>
      <c r="C24" s="73"/>
      <c r="D24" s="66"/>
      <c r="E24" s="66"/>
      <c r="F24" s="58"/>
      <c r="G24" s="73"/>
      <c r="H24" s="73"/>
    </row>
    <row r="25" spans="2:8" x14ac:dyDescent="0.3">
      <c r="B25" s="28" t="s">
        <v>92</v>
      </c>
      <c r="C25" s="73"/>
      <c r="E25" s="54"/>
      <c r="G25" s="73"/>
      <c r="H25" s="73"/>
    </row>
    <row r="26" spans="2:8" x14ac:dyDescent="0.3">
      <c r="B26" s="28" t="s">
        <v>93</v>
      </c>
      <c r="C26" s="73"/>
      <c r="E26" s="54"/>
    </row>
    <row r="27" spans="2:8" x14ac:dyDescent="0.3">
      <c r="B27" s="28" t="s">
        <v>94</v>
      </c>
      <c r="C27" s="68"/>
      <c r="E27" s="54"/>
    </row>
    <row r="28" spans="2:8" x14ac:dyDescent="0.3">
      <c r="B28" s="28" t="s">
        <v>95</v>
      </c>
      <c r="C28" s="73"/>
      <c r="E28" s="73"/>
    </row>
    <row r="29" spans="2:8" x14ac:dyDescent="0.3">
      <c r="B29" s="28" t="s">
        <v>96</v>
      </c>
      <c r="C29" s="73"/>
      <c r="E29" s="54"/>
    </row>
    <row r="30" spans="2:8" x14ac:dyDescent="0.3">
      <c r="E30" s="54"/>
    </row>
    <row r="32" spans="2:8" x14ac:dyDescent="0.3">
      <c r="B32" s="22" t="s">
        <v>81</v>
      </c>
      <c r="E32" s="54"/>
      <c r="F32" s="58"/>
      <c r="G32" s="73"/>
      <c r="H32" s="73"/>
    </row>
    <row r="33" spans="2:8" x14ac:dyDescent="0.3">
      <c r="C33" s="75" t="s">
        <v>87</v>
      </c>
      <c r="D33" s="51" t="s">
        <v>78</v>
      </c>
      <c r="E33" s="76" t="s">
        <v>84</v>
      </c>
      <c r="F33" s="77"/>
      <c r="H33" s="56"/>
    </row>
    <row r="34" spans="2:8" x14ac:dyDescent="0.3">
      <c r="C34" s="73">
        <v>0</v>
      </c>
      <c r="D34" s="57">
        <v>2.5</v>
      </c>
      <c r="E34" s="68"/>
      <c r="F34" s="73"/>
      <c r="H34" s="73"/>
    </row>
    <row r="35" spans="2:8" x14ac:dyDescent="0.3">
      <c r="B35" s="66"/>
      <c r="C35" s="73">
        <v>125</v>
      </c>
      <c r="D35" s="57">
        <v>51.3</v>
      </c>
      <c r="E35" s="73"/>
      <c r="F35" s="56"/>
      <c r="H35" s="56"/>
    </row>
    <row r="36" spans="2:8" x14ac:dyDescent="0.3">
      <c r="B36" s="78"/>
      <c r="C36" s="73">
        <v>250</v>
      </c>
      <c r="D36" s="57">
        <v>124.8</v>
      </c>
      <c r="E36" s="73"/>
      <c r="F36" s="56"/>
      <c r="H36" s="56"/>
    </row>
    <row r="37" spans="2:8" x14ac:dyDescent="0.3">
      <c r="B37" s="78"/>
      <c r="C37" s="73">
        <v>500</v>
      </c>
      <c r="D37" s="57">
        <v>232.1</v>
      </c>
      <c r="E37" s="42"/>
      <c r="F37" s="8"/>
    </row>
    <row r="38" spans="2:8" x14ac:dyDescent="0.3">
      <c r="B38" s="78"/>
      <c r="C38" s="73"/>
      <c r="D38" s="57"/>
      <c r="E38" s="42"/>
      <c r="F38" s="8"/>
    </row>
    <row r="40" spans="2:8" x14ac:dyDescent="0.3">
      <c r="C40" s="33"/>
    </row>
    <row r="41" spans="2:8" x14ac:dyDescent="0.3">
      <c r="B41" s="28" t="s">
        <v>79</v>
      </c>
      <c r="E41" s="54"/>
      <c r="F41" s="28"/>
    </row>
    <row r="42" spans="2:8" x14ac:dyDescent="0.3">
      <c r="C42" s="3" t="s">
        <v>9</v>
      </c>
      <c r="D42" s="51" t="s">
        <v>78</v>
      </c>
      <c r="E42" s="75" t="s">
        <v>87</v>
      </c>
      <c r="F42" s="79" t="s">
        <v>86</v>
      </c>
    </row>
    <row r="43" spans="2:8" x14ac:dyDescent="0.3">
      <c r="C43" s="60" t="s">
        <v>188</v>
      </c>
      <c r="D43" s="33">
        <v>179</v>
      </c>
      <c r="E43" s="33"/>
      <c r="F43" s="80"/>
      <c r="G43" s="22" t="s">
        <v>85</v>
      </c>
    </row>
    <row r="44" spans="2:8" x14ac:dyDescent="0.3">
      <c r="C44" s="60" t="s">
        <v>76</v>
      </c>
      <c r="D44" s="81">
        <v>177</v>
      </c>
      <c r="E44" s="33"/>
      <c r="F44" s="8"/>
    </row>
    <row r="45" spans="2:8" x14ac:dyDescent="0.3">
      <c r="C45" s="84" t="s">
        <v>77</v>
      </c>
      <c r="D45" s="57">
        <v>83.5</v>
      </c>
      <c r="E45" s="33"/>
      <c r="F45" s="8"/>
    </row>
    <row r="46" spans="2:8" x14ac:dyDescent="0.3">
      <c r="H46" s="83"/>
    </row>
    <row r="47" spans="2:8" x14ac:dyDescent="0.3">
      <c r="D47" s="42"/>
      <c r="E47" s="79" t="s">
        <v>101</v>
      </c>
    </row>
    <row r="48" spans="2:8" x14ac:dyDescent="0.3">
      <c r="D48" s="60" t="s">
        <v>76</v>
      </c>
      <c r="E48" s="33"/>
    </row>
    <row r="49" spans="2:8" x14ac:dyDescent="0.3">
      <c r="D49" s="84" t="s">
        <v>77</v>
      </c>
      <c r="E49" s="33"/>
    </row>
    <row r="50" spans="2:8" x14ac:dyDescent="0.3">
      <c r="C50" s="83"/>
      <c r="F50" s="83"/>
    </row>
    <row r="52" spans="2:8" x14ac:dyDescent="0.3">
      <c r="B52" s="61" t="s">
        <v>75</v>
      </c>
      <c r="C52" s="61"/>
      <c r="D52" s="61"/>
      <c r="E52" s="144"/>
      <c r="F52" s="61"/>
      <c r="G52" s="144"/>
      <c r="H52" s="144"/>
    </row>
    <row r="53" spans="2:8" x14ac:dyDescent="0.3">
      <c r="B53" s="61"/>
      <c r="C53" s="61" t="s">
        <v>74</v>
      </c>
      <c r="D53" s="61"/>
      <c r="E53" s="144"/>
      <c r="F53" s="61"/>
      <c r="G53" s="144"/>
      <c r="H53" s="144"/>
    </row>
    <row r="54" spans="2:8" x14ac:dyDescent="0.3">
      <c r="B54" s="61"/>
      <c r="C54" s="61" t="s">
        <v>72</v>
      </c>
      <c r="D54" s="61"/>
      <c r="E54" s="144"/>
      <c r="F54" s="61"/>
      <c r="G54" s="144"/>
      <c r="H54" s="144"/>
    </row>
    <row r="55" spans="2:8" x14ac:dyDescent="0.3">
      <c r="B55" s="61"/>
      <c r="C55" s="61" t="s">
        <v>73</v>
      </c>
      <c r="D55" s="61"/>
      <c r="E55" s="144"/>
      <c r="F55" s="61"/>
      <c r="G55" s="144"/>
      <c r="H55" s="144"/>
    </row>
  </sheetData>
  <pageMargins left="0.5" right="0.5" top="0.5" bottom="0.5" header="0.25" footer="0.25"/>
  <pageSetup orientation="portrait" r:id="rId1"/>
  <headerFooter>
    <oddHeader>&amp;L&amp;A&amp;R&amp;F</oddHeader>
    <oddFooter>&amp;LBrian M. Tissue&amp;Rpage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2.A sample-prep</vt:lpstr>
      <vt:lpstr>2.B single-extraction</vt:lpstr>
      <vt:lpstr>2.C multiple-extractions</vt:lpstr>
      <vt:lpstr>2.D extraction-volume</vt:lpstr>
      <vt:lpstr>2.E percent recovery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Tissue</dc:creator>
  <cp:lastModifiedBy>Brian Tissue</cp:lastModifiedBy>
  <cp:lastPrinted>2015-06-25T19:03:52Z</cp:lastPrinted>
  <dcterms:created xsi:type="dcterms:W3CDTF">1997-09-17T15:09:25Z</dcterms:created>
  <dcterms:modified xsi:type="dcterms:W3CDTF">2016-07-26T13:59:08Z</dcterms:modified>
</cp:coreProperties>
</file>